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585" windowWidth="15480" windowHeight="8895"/>
  </bookViews>
  <sheets>
    <sheet name="без учета счетов бюджета" sheetId="2" r:id="rId1"/>
  </sheets>
  <definedNames>
    <definedName name="_xlnm.Print_Titles" localSheetId="0">'без учета счетов бюджета'!$13:$14</definedName>
  </definedNames>
  <calcPr calcId="125725"/>
</workbook>
</file>

<file path=xl/calcChain.xml><?xml version="1.0" encoding="utf-8"?>
<calcChain xmlns="http://schemas.openxmlformats.org/spreadsheetml/2006/main">
  <c r="AC53" i="2"/>
  <c r="M53"/>
  <c r="AC48"/>
  <c r="AM48"/>
  <c r="M48"/>
  <c r="AC45"/>
  <c r="AM45" s="1"/>
  <c r="M45"/>
  <c r="AC38"/>
  <c r="M38"/>
  <c r="AC33"/>
  <c r="M33"/>
  <c r="AC27"/>
  <c r="AM27" s="1"/>
  <c r="M27"/>
  <c r="AC24"/>
  <c r="M24"/>
  <c r="AM24" s="1"/>
  <c r="AC22"/>
  <c r="M22"/>
  <c r="M55" s="1"/>
  <c r="AC15"/>
  <c r="AM15"/>
  <c r="M15"/>
  <c r="AM50"/>
  <c r="AM28"/>
  <c r="AM23"/>
  <c r="AM26"/>
  <c r="AM20"/>
  <c r="AM52"/>
  <c r="AM18"/>
  <c r="AM16"/>
  <c r="AM17"/>
  <c r="AM19"/>
  <c r="AM21"/>
  <c r="AM25"/>
  <c r="AM29"/>
  <c r="AM30"/>
  <c r="AM31"/>
  <c r="AM32"/>
  <c r="AM34"/>
  <c r="AM35"/>
  <c r="AM36"/>
  <c r="AM37"/>
  <c r="AM38"/>
  <c r="AM39"/>
  <c r="AM40"/>
  <c r="AM41"/>
  <c r="AM42"/>
  <c r="AM43"/>
  <c r="AM44"/>
  <c r="AM46"/>
  <c r="AM47"/>
  <c r="AM49"/>
  <c r="AM51"/>
  <c r="AM53"/>
  <c r="AM54"/>
  <c r="AC55" l="1"/>
  <c r="AM55" s="1"/>
  <c r="AM33"/>
</calcChain>
</file>

<file path=xl/sharedStrings.xml><?xml version="1.0" encoding="utf-8"?>
<sst xmlns="http://schemas.openxmlformats.org/spreadsheetml/2006/main" count="264" uniqueCount="96">
  <si>
    <t>Наименование показателя</t>
  </si>
  <si>
    <t/>
  </si>
  <si>
    <t>Разд.</t>
  </si>
  <si>
    <t>Уточненная роспись/план</t>
  </si>
  <si>
    <t>Касс. расход</t>
  </si>
  <si>
    <t xml:space="preserve">    ОБЩЕГОСУДАРСТВЕННЫЕ ВОПРОСЫ</t>
  </si>
  <si>
    <t>000</t>
  </si>
  <si>
    <t>0100</t>
  </si>
  <si>
    <t>0000000000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</si>
  <si>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</si>
  <si>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</si>
  <si>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</si>
  <si>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</si>
  <si>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</si>
  <si>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</si>
  <si>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Другие общегосударственные вопросы</t>
  </si>
  <si>
    <t>0113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</si>
  <si>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</si>
  <si>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</si>
  <si>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</si>
  <si>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</si>
  <si>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</si>
  <si>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</si>
  <si>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</si>
  <si>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</si>
  <si>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</si>
  <si>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</si>
  <si>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</si>
  <si>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</si>
  <si>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Водное хозяйство</t>
  </si>
  <si>
    <t>0406</t>
  </si>
  <si>
    <t xml:space="preserve">      Дорожное хозяйство (дорожные фонды)</t>
  </si>
  <si>
    <t>0409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</si>
  <si>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</si>
  <si>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</si>
  <si>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</si>
  <si>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</si>
  <si>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</si>
  <si>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</si>
  <si>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</si>
  <si>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</si>
  <si>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</si>
  <si>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</si>
  <si>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  Другие вопросы в области жилищно-коммунального хозяйства</t>
  </si>
  <si>
    <t>0505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</si>
  <si>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</si>
  <si>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</si>
  <si>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</si>
  <si>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</si>
  <si>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</si>
  <si>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</si>
  <si>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</si>
  <si>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</si>
  <si>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Профессиональная подготовка, переподготовка и повышение квалификации</t>
  </si>
  <si>
    <t>0705</t>
  </si>
  <si>
    <t xml:space="preserve">      Молодежная политика</t>
  </si>
  <si>
    <t>0707</t>
  </si>
  <si>
    <t xml:space="preserve">      Другие вопросы в области образования</t>
  </si>
  <si>
    <t>0709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</si>
  <si>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</si>
  <si>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</si>
  <si>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</si>
  <si>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</si>
  <si>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</si>
  <si>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</si>
  <si>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</si>
  <si>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</si>
  <si>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</si>
  <si>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</si>
  <si>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Охрана семьи и детства</t>
  </si>
  <si>
    <t>1004</t>
  </si>
  <si>
    <t xml:space="preserve">    ФИЗИЧЕСКАЯ КУЛЬТУРА И СПОРТ</t>
  </si>
  <si>
    <t>1100</t>
  </si>
  <si>
    <t xml:space="preserve">      Другие вопросы в области физической культуры и спорта</t>
  </si>
  <si>
    <t>1105</t>
  </si>
  <si>
    <t>ВСЕГО РАСХОДОВ:</t>
  </si>
  <si>
    <t>тыс. руб.</t>
  </si>
  <si>
    <t>% Исполнения</t>
  </si>
  <si>
    <t>0105</t>
  </si>
  <si>
    <t>Судебная система</t>
  </si>
  <si>
    <t>0111</t>
  </si>
  <si>
    <t>Резервные фонды</t>
  </si>
  <si>
    <t>0310</t>
  </si>
  <si>
    <t>Защита населения и территории от чрезвычайных ситуаций природного и техногенного характера,пожарная безопасность</t>
  </si>
  <si>
    <t>Исполнение расходов бюджета Шумихинского муниципального округа Курганской области за  2021 год</t>
  </si>
  <si>
    <t>0401</t>
  </si>
  <si>
    <t xml:space="preserve">      Общеэкономические вопросы</t>
  </si>
  <si>
    <t xml:space="preserve">     Социальное обеспечение населения</t>
  </si>
  <si>
    <t xml:space="preserve">     Другие вопросы в области социальной политики</t>
  </si>
  <si>
    <t>муниципального округа Курганской области</t>
  </si>
  <si>
    <t xml:space="preserve">                    от                          №</t>
  </si>
  <si>
    <t xml:space="preserve">    к решению Думы Шумихинского</t>
  </si>
  <si>
    <t xml:space="preserve">    "Отчет об исполнении бюджета</t>
  </si>
  <si>
    <t xml:space="preserve">     Шумихинского муниципального округа</t>
  </si>
  <si>
    <t xml:space="preserve">    Приложение 3</t>
  </si>
  <si>
    <t xml:space="preserve">     Курганской области"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</si>
</sst>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3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16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16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4" fontId="3" fillId="3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  <xf numFmtId="4" fontId="3" fillId="2" borderId="2">
      <alignment horizontal="right" vertical="top" shrinkToFit="1"/>
    </xf>
    <xf numFmtId="164" fontId="1" fillId="0" borderId="2">
      <alignment horizontal="right" vertical="top" shrinkToFit="1"/>
    </xf>
  </cellStyleXfs>
  <cellXfs count="10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28" applyNumberFormat="1" applyProtection="1">
      <alignment horizontal="center" vertical="center" wrapText="1"/>
    </xf>
    <xf numFmtId="0" fontId="1" fillId="0" borderId="1" xfId="36" applyNumberFormat="1" applyProtection="1">
      <alignment horizontal="left" wrapText="1"/>
    </xf>
    <xf numFmtId="1" fontId="5" fillId="5" borderId="7" xfId="30" applyNumberFormat="1" applyFont="1" applyFill="1" applyBorder="1" applyProtection="1">
      <alignment horizontal="center" vertical="top" shrinkToFit="1"/>
    </xf>
    <xf numFmtId="1" fontId="5" fillId="5" borderId="7" xfId="30" applyFont="1" applyFill="1" applyBorder="1" applyProtection="1">
      <alignment horizontal="center" vertical="top" shrinkToFit="1"/>
    </xf>
    <xf numFmtId="164" fontId="5" fillId="5" borderId="7" xfId="31" applyFont="1" applyFill="1" applyBorder="1" applyProtection="1">
      <alignment horizontal="right" vertical="top" shrinkToFit="1"/>
    </xf>
    <xf numFmtId="10" fontId="5" fillId="5" borderId="7" xfId="32" applyFont="1" applyFill="1" applyBorder="1" applyProtection="1">
      <alignment horizontal="right" vertical="top" shrinkToFit="1"/>
    </xf>
    <xf numFmtId="164" fontId="5" fillId="5" borderId="8" xfId="31" applyFont="1" applyFill="1" applyBorder="1" applyProtection="1">
      <alignment horizontal="right" vertical="top" shrinkToFit="1"/>
    </xf>
    <xf numFmtId="1" fontId="5" fillId="5" borderId="5" xfId="2" applyNumberFormat="1" applyFont="1" applyFill="1" applyBorder="1" applyProtection="1"/>
    <xf numFmtId="1" fontId="1" fillId="5" borderId="3" xfId="30" applyNumberFormat="1" applyFont="1" applyFill="1" applyBorder="1" applyProtection="1">
      <alignment horizontal="center" vertical="top" shrinkToFit="1"/>
    </xf>
    <xf numFmtId="1" fontId="1" fillId="5" borderId="3" xfId="30" applyFont="1" applyFill="1" applyBorder="1" applyProtection="1">
      <alignment horizontal="center" vertical="top" shrinkToFit="1"/>
    </xf>
    <xf numFmtId="164" fontId="1" fillId="5" borderId="3" xfId="31" applyFont="1" applyFill="1" applyBorder="1" applyProtection="1">
      <alignment horizontal="right" vertical="top" shrinkToFit="1"/>
    </xf>
    <xf numFmtId="10" fontId="1" fillId="5" borderId="3" xfId="32" applyFont="1" applyFill="1" applyBorder="1" applyProtection="1">
      <alignment horizontal="right" vertical="top" shrinkToFit="1"/>
    </xf>
    <xf numFmtId="1" fontId="1" fillId="5" borderId="3" xfId="2" applyNumberFormat="1" applyFont="1" applyFill="1" applyBorder="1" applyProtection="1"/>
    <xf numFmtId="0" fontId="0" fillId="5" borderId="3" xfId="0" applyFont="1" applyFill="1" applyBorder="1" applyProtection="1">
      <protection locked="0"/>
    </xf>
    <xf numFmtId="164" fontId="1" fillId="5" borderId="3" xfId="34" applyFont="1" applyFill="1" applyBorder="1" applyProtection="1">
      <alignment horizontal="right" vertical="top" shrinkToFit="1"/>
    </xf>
    <xf numFmtId="10" fontId="1" fillId="5" borderId="3" xfId="35" applyFont="1" applyFill="1" applyBorder="1" applyProtection="1">
      <alignment horizontal="right" vertical="top" shrinkToFit="1"/>
    </xf>
    <xf numFmtId="1" fontId="5" fillId="6" borderId="2" xfId="30" applyNumberFormat="1" applyFont="1" applyFill="1" applyProtection="1">
      <alignment horizontal="center" vertical="top" shrinkToFit="1"/>
    </xf>
    <xf numFmtId="0" fontId="5" fillId="6" borderId="2" xfId="29" applyNumberFormat="1" applyFont="1" applyFill="1" applyProtection="1">
      <alignment vertical="top" wrapText="1"/>
    </xf>
    <xf numFmtId="1" fontId="5" fillId="6" borderId="2" xfId="30" applyFont="1" applyFill="1" applyProtection="1">
      <alignment horizontal="center" vertical="top" shrinkToFit="1"/>
    </xf>
    <xf numFmtId="164" fontId="5" fillId="6" borderId="2" xfId="31" applyFont="1" applyFill="1" applyProtection="1">
      <alignment horizontal="right" vertical="top" shrinkToFit="1"/>
    </xf>
    <xf numFmtId="10" fontId="5" fillId="6" borderId="2" xfId="32" applyFont="1" applyFill="1" applyProtection="1">
      <alignment horizontal="right" vertical="top" shrinkToFit="1"/>
    </xf>
    <xf numFmtId="164" fontId="5" fillId="6" borderId="4" xfId="31" applyFont="1" applyFill="1" applyBorder="1" applyProtection="1">
      <alignment horizontal="right" vertical="top" shrinkToFit="1"/>
    </xf>
    <xf numFmtId="1" fontId="5" fillId="6" borderId="3" xfId="2" applyNumberFormat="1" applyFont="1" applyFill="1" applyBorder="1" applyProtection="1"/>
    <xf numFmtId="1" fontId="1" fillId="6" borderId="3" xfId="30" applyNumberFormat="1" applyFont="1" applyFill="1" applyBorder="1" applyProtection="1">
      <alignment horizontal="center" vertical="top" shrinkToFit="1"/>
    </xf>
    <xf numFmtId="1" fontId="1" fillId="6" borderId="3" xfId="30" applyFont="1" applyFill="1" applyBorder="1" applyProtection="1">
      <alignment horizontal="center" vertical="top" shrinkToFit="1"/>
    </xf>
    <xf numFmtId="164" fontId="1" fillId="6" borderId="3" xfId="31" applyFont="1" applyFill="1" applyBorder="1" applyProtection="1">
      <alignment horizontal="right" vertical="top" shrinkToFit="1"/>
    </xf>
    <xf numFmtId="10" fontId="1" fillId="6" borderId="3" xfId="32" applyFont="1" applyFill="1" applyBorder="1" applyProtection="1">
      <alignment horizontal="right" vertical="top" shrinkToFit="1"/>
    </xf>
    <xf numFmtId="1" fontId="1" fillId="6" borderId="3" xfId="2" applyNumberFormat="1" applyFont="1" applyFill="1" applyBorder="1" applyProtection="1"/>
    <xf numFmtId="49" fontId="1" fillId="5" borderId="3" xfId="30" applyNumberFormat="1" applyFont="1" applyFill="1" applyBorder="1" applyProtection="1">
      <alignment horizontal="center" vertical="top" shrinkToFit="1"/>
    </xf>
    <xf numFmtId="164" fontId="1" fillId="0" borderId="1" xfId="2" applyNumberFormat="1" applyProtection="1"/>
    <xf numFmtId="0" fontId="2" fillId="0" borderId="1" xfId="4" applyNumberFormat="1" applyProtection="1">
      <alignment horizontal="center"/>
    </xf>
    <xf numFmtId="0" fontId="2" fillId="0" borderId="1" xfId="4" applyProtection="1">
      <alignment horizontal="center"/>
      <protection locked="0"/>
    </xf>
    <xf numFmtId="164" fontId="0" fillId="0" borderId="0" xfId="0" applyNumberFormat="1" applyProtection="1">
      <protection locked="0"/>
    </xf>
    <xf numFmtId="164" fontId="5" fillId="5" borderId="7" xfId="31" applyFont="1" applyFill="1" applyBorder="1" applyAlignment="1" applyProtection="1">
      <alignment horizontal="right" shrinkToFit="1"/>
    </xf>
    <xf numFmtId="164" fontId="1" fillId="5" borderId="3" xfId="31" applyFont="1" applyFill="1" applyBorder="1" applyAlignment="1" applyProtection="1">
      <alignment horizontal="right" shrinkToFit="1"/>
    </xf>
    <xf numFmtId="164" fontId="1" fillId="6" borderId="3" xfId="31" applyFont="1" applyFill="1" applyBorder="1" applyAlignment="1" applyProtection="1">
      <alignment horizontal="right" shrinkToFit="1"/>
    </xf>
    <xf numFmtId="164" fontId="1" fillId="5" borderId="3" xfId="34" applyFont="1" applyFill="1" applyBorder="1" applyAlignment="1" applyProtection="1">
      <alignment horizontal="right" shrinkToFit="1"/>
    </xf>
    <xf numFmtId="0" fontId="5" fillId="5" borderId="7" xfId="29" applyNumberFormat="1" applyFont="1" applyFill="1" applyBorder="1" applyAlignment="1" applyProtection="1">
      <alignment horizontal="left" vertical="top" wrapText="1"/>
    </xf>
    <xf numFmtId="0" fontId="1" fillId="5" borderId="3" xfId="29" applyNumberFormat="1" applyFont="1" applyFill="1" applyBorder="1" applyAlignment="1" applyProtection="1">
      <alignment horizontal="left" vertical="top" wrapText="1"/>
    </xf>
    <xf numFmtId="0" fontId="1" fillId="6" borderId="3" xfId="29" applyNumberFormat="1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wrapText="1"/>
      <protection locked="0"/>
    </xf>
    <xf numFmtId="0" fontId="1" fillId="0" borderId="1" xfId="36" applyNumberFormat="1" applyProtection="1">
      <alignment horizontal="left" wrapText="1"/>
    </xf>
    <xf numFmtId="0" fontId="1" fillId="0" borderId="1" xfId="36" applyProtection="1">
      <alignment horizontal="left" wrapText="1"/>
      <protection locked="0"/>
    </xf>
    <xf numFmtId="0" fontId="1" fillId="5" borderId="3" xfId="33" applyNumberFormat="1" applyFont="1" applyFill="1" applyBorder="1" applyProtection="1">
      <alignment horizontal="left"/>
    </xf>
    <xf numFmtId="0" fontId="1" fillId="5" borderId="3" xfId="33" applyFont="1" applyFill="1" applyBorder="1" applyProtection="1">
      <alignment horizontal="left"/>
      <protection locked="0"/>
    </xf>
    <xf numFmtId="0" fontId="1" fillId="0" borderId="4" xfId="28" applyNumberFormat="1" applyBorder="1" applyProtection="1">
      <alignment horizontal="center" vertical="center" wrapText="1"/>
    </xf>
    <xf numFmtId="0" fontId="1" fillId="0" borderId="4" xfId="28" applyBorder="1" applyProtection="1">
      <alignment horizontal="center" vertical="center" wrapText="1"/>
      <protection locked="0"/>
    </xf>
    <xf numFmtId="0" fontId="1" fillId="0" borderId="2" xfId="28" applyNumberFormat="1" applyProtection="1">
      <alignment horizontal="center" vertical="center" wrapText="1"/>
    </xf>
    <xf numFmtId="0" fontId="1" fillId="0" borderId="2" xfId="28" applyProtection="1">
      <alignment horizontal="center" vertical="center" wrapText="1"/>
      <protection locked="0"/>
    </xf>
    <xf numFmtId="0" fontId="1" fillId="0" borderId="2" xfId="25" applyNumberFormat="1" applyProtection="1">
      <alignment horizontal="center" vertical="center" wrapText="1"/>
    </xf>
    <xf numFmtId="0" fontId="1" fillId="0" borderId="2" xfId="25" applyProtection="1">
      <alignment horizontal="center" vertical="center" wrapText="1"/>
      <protection locked="0"/>
    </xf>
    <xf numFmtId="0" fontId="1" fillId="0" borderId="2" xfId="11" applyNumberFormat="1" applyProtection="1">
      <alignment horizontal="center" vertical="center" wrapText="1"/>
    </xf>
    <xf numFmtId="0" fontId="1" fillId="0" borderId="2" xfId="11" applyProtection="1">
      <alignment horizontal="center" vertical="center" wrapText="1"/>
      <protection locked="0"/>
    </xf>
    <xf numFmtId="0" fontId="1" fillId="0" borderId="2" xfId="8" applyNumberFormat="1" applyProtection="1">
      <alignment horizontal="center" vertical="center" wrapText="1"/>
    </xf>
    <xf numFmtId="0" fontId="1" fillId="0" borderId="2" xfId="8" applyProtection="1">
      <alignment horizontal="center" vertical="center" wrapText="1"/>
      <protection locked="0"/>
    </xf>
    <xf numFmtId="0" fontId="1" fillId="0" borderId="2" xfId="9" applyNumberFormat="1" applyProtection="1">
      <alignment horizontal="center" vertical="center" wrapText="1"/>
    </xf>
    <xf numFmtId="0" fontId="1" fillId="0" borderId="2" xfId="9" applyProtection="1">
      <alignment horizontal="center" vertical="center" wrapText="1"/>
      <protection locked="0"/>
    </xf>
    <xf numFmtId="0" fontId="1" fillId="0" borderId="2" xfId="10" applyNumberFormat="1" applyProtection="1">
      <alignment horizontal="center" vertical="center" wrapText="1"/>
    </xf>
    <xf numFmtId="0" fontId="1" fillId="0" borderId="2" xfId="10" applyProtection="1">
      <alignment horizontal="center" vertical="center" wrapText="1"/>
      <protection locked="0"/>
    </xf>
    <xf numFmtId="0" fontId="1" fillId="0" borderId="2" xfId="12" applyNumberFormat="1" applyProtection="1">
      <alignment horizontal="center" vertical="center" wrapText="1"/>
    </xf>
    <xf numFmtId="0" fontId="1" fillId="0" borderId="2" xfId="12" applyProtection="1">
      <alignment horizontal="center" vertical="center" wrapText="1"/>
      <protection locked="0"/>
    </xf>
    <xf numFmtId="0" fontId="1" fillId="0" borderId="2" xfId="13" applyNumberFormat="1" applyProtection="1">
      <alignment horizontal="center" vertical="center" wrapText="1"/>
    </xf>
    <xf numFmtId="0" fontId="1" fillId="0" borderId="2" xfId="13" applyProtection="1">
      <alignment horizontal="center" vertical="center" wrapText="1"/>
      <protection locked="0"/>
    </xf>
    <xf numFmtId="0" fontId="1" fillId="0" borderId="2" xfId="14" applyNumberFormat="1" applyProtection="1">
      <alignment horizontal="center" vertical="center" wrapText="1"/>
    </xf>
    <xf numFmtId="0" fontId="1" fillId="0" borderId="2" xfId="14" applyProtection="1">
      <alignment horizontal="center" vertical="center" wrapText="1"/>
      <protection locked="0"/>
    </xf>
    <xf numFmtId="0" fontId="1" fillId="0" borderId="2" xfId="15" applyNumberFormat="1" applyProtection="1">
      <alignment horizontal="center" vertical="center" wrapText="1"/>
    </xf>
    <xf numFmtId="0" fontId="1" fillId="0" borderId="2" xfId="15" applyProtection="1">
      <alignment horizontal="center" vertical="center" wrapText="1"/>
      <protection locked="0"/>
    </xf>
    <xf numFmtId="0" fontId="1" fillId="0" borderId="2" xfId="18" applyNumberFormat="1" applyProtection="1">
      <alignment horizontal="center" vertical="center" wrapText="1"/>
    </xf>
    <xf numFmtId="0" fontId="1" fillId="0" borderId="2" xfId="18" applyProtection="1">
      <alignment horizontal="center" vertical="center" wrapText="1"/>
      <protection locked="0"/>
    </xf>
    <xf numFmtId="0" fontId="1" fillId="0" borderId="2" xfId="20" applyNumberFormat="1" applyProtection="1">
      <alignment horizontal="center" vertical="center" wrapText="1"/>
    </xf>
    <xf numFmtId="0" fontId="1" fillId="0" borderId="2" xfId="20" applyProtection="1">
      <alignment horizontal="center" vertical="center" wrapText="1"/>
      <protection locked="0"/>
    </xf>
    <xf numFmtId="0" fontId="1" fillId="0" borderId="2" xfId="19" applyNumberFormat="1" applyProtection="1">
      <alignment horizontal="center" vertical="center" wrapText="1"/>
    </xf>
    <xf numFmtId="0" fontId="1" fillId="0" borderId="2" xfId="19" applyProtection="1">
      <alignment horizontal="center" vertical="center" wrapText="1"/>
      <protection locked="0"/>
    </xf>
    <xf numFmtId="0" fontId="1" fillId="0" borderId="2" xfId="27" applyNumberFormat="1" applyProtection="1">
      <alignment horizontal="center" vertical="center" wrapText="1"/>
    </xf>
    <xf numFmtId="0" fontId="1" fillId="0" borderId="2" xfId="27" applyProtection="1">
      <alignment horizontal="center" vertical="center" wrapText="1"/>
      <protection locked="0"/>
    </xf>
    <xf numFmtId="0" fontId="1" fillId="0" borderId="2" xfId="22" applyNumberFormat="1" applyProtection="1">
      <alignment horizontal="center" vertical="center" wrapText="1"/>
    </xf>
    <xf numFmtId="0" fontId="1" fillId="0" borderId="2" xfId="22" applyProtection="1">
      <alignment horizontal="center" vertical="center" wrapText="1"/>
      <protection locked="0"/>
    </xf>
    <xf numFmtId="0" fontId="1" fillId="0" borderId="2" xfId="23" applyNumberFormat="1" applyProtection="1">
      <alignment horizontal="center" vertical="center" wrapText="1"/>
    </xf>
    <xf numFmtId="0" fontId="1" fillId="0" borderId="2" xfId="23" applyProtection="1">
      <alignment horizontal="center" vertical="center" wrapText="1"/>
      <protection locked="0"/>
    </xf>
    <xf numFmtId="0" fontId="2" fillId="0" borderId="1" xfId="3" applyNumberFormat="1" applyAlignment="1" applyProtection="1">
      <alignment horizontal="center" wrapText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2" xfId="6" applyNumberFormat="1" applyProtection="1">
      <alignment horizontal="center" vertical="center" wrapText="1"/>
    </xf>
    <xf numFmtId="0" fontId="1" fillId="0" borderId="2" xfId="6" applyProtection="1">
      <alignment horizontal="center" vertical="center" wrapText="1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0" borderId="2" xfId="16" applyNumberFormat="1" applyProtection="1">
      <alignment horizontal="center" vertical="center" wrapText="1"/>
    </xf>
    <xf numFmtId="0" fontId="1" fillId="0" borderId="2" xfId="16" applyProtection="1">
      <alignment horizontal="center" vertical="center" wrapText="1"/>
      <protection locked="0"/>
    </xf>
    <xf numFmtId="0" fontId="1" fillId="0" borderId="2" xfId="17" applyNumberFormat="1" applyProtection="1">
      <alignment horizontal="center" vertical="center" wrapText="1"/>
    </xf>
    <xf numFmtId="0" fontId="1" fillId="0" borderId="2" xfId="17" applyProtection="1">
      <alignment horizontal="center" vertical="center" wrapText="1"/>
      <protection locked="0"/>
    </xf>
    <xf numFmtId="0" fontId="1" fillId="0" borderId="2" xfId="24" applyNumberFormat="1" applyProtection="1">
      <alignment horizontal="center" vertical="center" wrapText="1"/>
    </xf>
    <xf numFmtId="0" fontId="1" fillId="0" borderId="2" xfId="24" applyProtection="1">
      <alignment horizontal="center" vertical="center" wrapText="1"/>
      <protection locked="0"/>
    </xf>
    <xf numFmtId="0" fontId="1" fillId="0" borderId="2" xfId="21" applyNumberFormat="1" applyProtection="1">
      <alignment horizontal="center" vertical="center" wrapText="1"/>
    </xf>
    <xf numFmtId="0" fontId="1" fillId="0" borderId="2" xfId="21" applyProtection="1">
      <alignment horizontal="center" vertical="center" wrapText="1"/>
      <protection locked="0"/>
    </xf>
    <xf numFmtId="0" fontId="1" fillId="0" borderId="1" xfId="5" applyNumberFormat="1" applyBorder="1" applyAlignment="1" applyProtection="1">
      <alignment horizontal="right"/>
    </xf>
    <xf numFmtId="0" fontId="1" fillId="0" borderId="5" xfId="2" applyNumberFormat="1" applyBorder="1" applyAlignment="1" applyProtection="1">
      <alignment horizontal="center"/>
    </xf>
    <xf numFmtId="0" fontId="1" fillId="0" borderId="6" xfId="2" applyNumberFormat="1" applyBorder="1" applyAlignment="1" applyProtection="1">
      <alignment horizontal="center"/>
    </xf>
    <xf numFmtId="0" fontId="0" fillId="0" borderId="0" xfId="0" applyAlignment="1" applyProtection="1">
      <alignment horizontal="center" wrapText="1"/>
      <protection locked="0"/>
    </xf>
  </cellXfs>
  <cellStyles count="53">
    <cellStyle name="br" xfId="39"/>
    <cellStyle name="col" xfId="38"/>
    <cellStyle name="st49" xfId="34"/>
    <cellStyle name="st50" xfId="31"/>
    <cellStyle name="st51" xfId="52"/>
    <cellStyle name="style0" xfId="40"/>
    <cellStyle name="td" xfId="41"/>
    <cellStyle name="tr" xfId="37"/>
    <cellStyle name="xl21" xfId="42"/>
    <cellStyle name="xl22" xfId="6"/>
    <cellStyle name="xl23" xfId="43"/>
    <cellStyle name="xl24" xfId="2"/>
    <cellStyle name="xl25" xfId="7"/>
    <cellStyle name="xl26" xfId="30"/>
    <cellStyle name="xl27" xfId="8"/>
    <cellStyle name="xl28" xfId="9"/>
    <cellStyle name="xl29" xfId="10"/>
    <cellStyle name="xl30" xfId="11"/>
    <cellStyle name="xl31" xfId="12"/>
    <cellStyle name="xl32" xfId="13"/>
    <cellStyle name="xl33" xfId="44"/>
    <cellStyle name="xl34" xfId="14"/>
    <cellStyle name="xl35" xfId="15"/>
    <cellStyle name="xl36" xfId="16"/>
    <cellStyle name="xl37" xfId="33"/>
    <cellStyle name="xl38" xfId="17"/>
    <cellStyle name="xl39" xfId="45"/>
    <cellStyle name="xl40" xfId="46"/>
    <cellStyle name="xl41" xfId="1"/>
    <cellStyle name="xl42" xfId="18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36"/>
    <cellStyle name="xl54" xfId="47"/>
    <cellStyle name="xl55" xfId="35"/>
    <cellStyle name="xl56" xfId="3"/>
    <cellStyle name="xl57" xfId="4"/>
    <cellStyle name="xl58" xfId="5"/>
    <cellStyle name="xl59" xfId="48"/>
    <cellStyle name="xl60" xfId="29"/>
    <cellStyle name="xl61" xfId="49"/>
    <cellStyle name="xl62" xfId="50"/>
    <cellStyle name="xl63" xfId="51"/>
    <cellStyle name="xl64" xfId="32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58"/>
  <sheetViews>
    <sheetView showGridLines="0" tabSelected="1" zoomScale="70" zoomScaleNormal="70" workbookViewId="0">
      <pane ySplit="14" topLeftCell="A15" activePane="bottomLeft" state="frozen"/>
      <selection pane="bottomLeft" activeCell="AT26" sqref="AT26"/>
    </sheetView>
  </sheetViews>
  <sheetFormatPr defaultColWidth="9.140625" defaultRowHeight="15" outlineLevelRow="1"/>
  <cols>
    <col min="1" max="1" width="9.42578125" style="1" customWidth="1"/>
    <col min="2" max="2" width="56.85546875" style="1" customWidth="1"/>
    <col min="3" max="12" width="9.140625" style="1" hidden="1"/>
    <col min="13" max="13" width="14.7109375" style="1" customWidth="1"/>
    <col min="14" max="28" width="9.140625" style="1" hidden="1"/>
    <col min="29" max="29" width="11.7109375" style="1" customWidth="1"/>
    <col min="30" max="38" width="9.140625" style="1" hidden="1"/>
    <col min="39" max="39" width="14.140625" style="1" customWidth="1"/>
    <col min="40" max="16384" width="9.140625" style="1"/>
  </cols>
  <sheetData>
    <row r="1" spans="1:39">
      <c r="M1" s="83" t="s">
        <v>94</v>
      </c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</row>
    <row r="2" spans="1:39">
      <c r="M2" s="83" t="s">
        <v>91</v>
      </c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</row>
    <row r="3" spans="1:39">
      <c r="M3" s="84" t="s">
        <v>89</v>
      </c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</row>
    <row r="4" spans="1:39" ht="16.5" customHeight="1">
      <c r="M4" s="43" t="s">
        <v>90</v>
      </c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</row>
    <row r="5" spans="1:39">
      <c r="M5" s="43" t="s">
        <v>92</v>
      </c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</row>
    <row r="6" spans="1:39">
      <c r="M6" s="43" t="s">
        <v>93</v>
      </c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</row>
    <row r="7" spans="1:39">
      <c r="M7" s="43" t="s">
        <v>95</v>
      </c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</row>
    <row r="8" spans="1:39"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</row>
    <row r="9" spans="1:39" ht="15.95" customHeight="1">
      <c r="B9" s="82" t="s">
        <v>84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</row>
    <row r="10" spans="1:39" ht="15.75" customHeight="1"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</row>
    <row r="11" spans="1:39" ht="15.75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3"/>
      <c r="AL11" s="33"/>
      <c r="AM11" s="2"/>
    </row>
    <row r="12" spans="1:39" ht="12.75" customHeight="1">
      <c r="B12" s="97" t="s">
        <v>76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</row>
    <row r="13" spans="1:39" ht="26.25" customHeight="1">
      <c r="A13" s="56" t="s">
        <v>2</v>
      </c>
      <c r="B13" s="85" t="s">
        <v>0</v>
      </c>
      <c r="C13" s="87" t="s">
        <v>1</v>
      </c>
      <c r="D13" s="58" t="s">
        <v>1</v>
      </c>
      <c r="E13" s="60" t="s">
        <v>1</v>
      </c>
      <c r="F13" s="54" t="s">
        <v>1</v>
      </c>
      <c r="G13" s="62" t="s">
        <v>1</v>
      </c>
      <c r="H13" s="64" t="s">
        <v>1</v>
      </c>
      <c r="I13" s="66" t="s">
        <v>1</v>
      </c>
      <c r="J13" s="68" t="s">
        <v>1</v>
      </c>
      <c r="K13" s="89" t="s">
        <v>1</v>
      </c>
      <c r="L13" s="91" t="s">
        <v>1</v>
      </c>
      <c r="M13" s="70" t="s">
        <v>3</v>
      </c>
      <c r="N13" s="74" t="s">
        <v>1</v>
      </c>
      <c r="O13" s="72" t="s">
        <v>1</v>
      </c>
      <c r="P13" s="95" t="s">
        <v>1</v>
      </c>
      <c r="Q13" s="78" t="s">
        <v>1</v>
      </c>
      <c r="R13" s="80" t="s">
        <v>1</v>
      </c>
      <c r="S13" s="93" t="s">
        <v>1</v>
      </c>
      <c r="T13" s="52" t="s">
        <v>1</v>
      </c>
      <c r="U13" s="76" t="s">
        <v>1</v>
      </c>
      <c r="V13" s="3" t="s">
        <v>1</v>
      </c>
      <c r="W13" s="50" t="s">
        <v>1</v>
      </c>
      <c r="X13" s="50" t="s">
        <v>1</v>
      </c>
      <c r="Y13" s="50" t="s">
        <v>1</v>
      </c>
      <c r="Z13" s="50" t="s">
        <v>1</v>
      </c>
      <c r="AA13" s="50" t="s">
        <v>1</v>
      </c>
      <c r="AB13" s="3" t="s">
        <v>1</v>
      </c>
      <c r="AC13" s="50" t="s">
        <v>4</v>
      </c>
      <c r="AD13" s="50" t="s">
        <v>1</v>
      </c>
      <c r="AE13" s="50" t="s">
        <v>1</v>
      </c>
      <c r="AF13" s="3" t="s">
        <v>1</v>
      </c>
      <c r="AG13" s="50" t="s">
        <v>1</v>
      </c>
      <c r="AH13" s="50" t="s">
        <v>1</v>
      </c>
      <c r="AI13" s="50" t="s">
        <v>1</v>
      </c>
      <c r="AJ13" s="50" t="s">
        <v>1</v>
      </c>
      <c r="AK13" s="50" t="s">
        <v>1</v>
      </c>
      <c r="AL13" s="48" t="s">
        <v>1</v>
      </c>
      <c r="AM13" s="98" t="s">
        <v>77</v>
      </c>
    </row>
    <row r="14" spans="1:39">
      <c r="A14" s="57"/>
      <c r="B14" s="86"/>
      <c r="C14" s="88"/>
      <c r="D14" s="59"/>
      <c r="E14" s="61"/>
      <c r="F14" s="55"/>
      <c r="G14" s="63"/>
      <c r="H14" s="65"/>
      <c r="I14" s="67"/>
      <c r="J14" s="69"/>
      <c r="K14" s="90"/>
      <c r="L14" s="92"/>
      <c r="M14" s="71"/>
      <c r="N14" s="75"/>
      <c r="O14" s="73"/>
      <c r="P14" s="96"/>
      <c r="Q14" s="79"/>
      <c r="R14" s="81"/>
      <c r="S14" s="94"/>
      <c r="T14" s="53"/>
      <c r="U14" s="77"/>
      <c r="V14" s="3"/>
      <c r="W14" s="51"/>
      <c r="X14" s="51"/>
      <c r="Y14" s="51"/>
      <c r="Z14" s="51"/>
      <c r="AA14" s="51"/>
      <c r="AB14" s="3"/>
      <c r="AC14" s="51"/>
      <c r="AD14" s="51"/>
      <c r="AE14" s="51"/>
      <c r="AF14" s="3"/>
      <c r="AG14" s="51"/>
      <c r="AH14" s="51"/>
      <c r="AI14" s="51"/>
      <c r="AJ14" s="51"/>
      <c r="AK14" s="51"/>
      <c r="AL14" s="49"/>
      <c r="AM14" s="99"/>
    </row>
    <row r="15" spans="1:39">
      <c r="A15" s="19" t="s">
        <v>7</v>
      </c>
      <c r="B15" s="20" t="s">
        <v>5</v>
      </c>
      <c r="C15" s="19" t="s">
        <v>6</v>
      </c>
      <c r="D15" s="19" t="s">
        <v>8</v>
      </c>
      <c r="E15" s="19" t="s">
        <v>6</v>
      </c>
      <c r="F15" s="19" t="s">
        <v>6</v>
      </c>
      <c r="G15" s="21"/>
      <c r="H15" s="21"/>
      <c r="I15" s="21"/>
      <c r="J15" s="21"/>
      <c r="K15" s="21"/>
      <c r="L15" s="22">
        <v>0</v>
      </c>
      <c r="M15" s="22">
        <f>M16+M17+M18+M19+M20+M21</f>
        <v>38474.600000000006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f>AC16+AC17+AC18+AC19+AC20+AC21</f>
        <v>38267.200000000004</v>
      </c>
      <c r="AD15" s="22">
        <v>0</v>
      </c>
      <c r="AE15" s="22">
        <v>0</v>
      </c>
      <c r="AF15" s="22">
        <v>22785.385699999999</v>
      </c>
      <c r="AG15" s="22">
        <v>-22785.385699999999</v>
      </c>
      <c r="AH15" s="22">
        <v>0</v>
      </c>
      <c r="AI15" s="23">
        <v>0.99999961378768321</v>
      </c>
      <c r="AJ15" s="22">
        <v>0</v>
      </c>
      <c r="AK15" s="23">
        <v>6.6503479881250174</v>
      </c>
      <c r="AL15" s="24">
        <v>0</v>
      </c>
      <c r="AM15" s="25">
        <f>AC15/M15*100</f>
        <v>99.460943063735556</v>
      </c>
    </row>
    <row r="16" spans="1:39" ht="30" customHeight="1" outlineLevel="1">
      <c r="A16" s="5" t="s">
        <v>10</v>
      </c>
      <c r="B16" s="40" t="s">
        <v>9</v>
      </c>
      <c r="C16" s="5" t="s">
        <v>6</v>
      </c>
      <c r="D16" s="5" t="s">
        <v>8</v>
      </c>
      <c r="E16" s="5" t="s">
        <v>6</v>
      </c>
      <c r="F16" s="5" t="s">
        <v>6</v>
      </c>
      <c r="G16" s="6"/>
      <c r="H16" s="6"/>
      <c r="I16" s="6"/>
      <c r="J16" s="6"/>
      <c r="K16" s="6"/>
      <c r="L16" s="7">
        <v>0</v>
      </c>
      <c r="M16" s="36">
        <v>1523.4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1523.4</v>
      </c>
      <c r="AD16" s="7">
        <v>0</v>
      </c>
      <c r="AE16" s="7">
        <v>0</v>
      </c>
      <c r="AF16" s="7">
        <v>986.85299999999995</v>
      </c>
      <c r="AG16" s="7">
        <v>-986.85299999999995</v>
      </c>
      <c r="AH16" s="7">
        <v>0</v>
      </c>
      <c r="AI16" s="8">
        <v>0.99999898667888054</v>
      </c>
      <c r="AJ16" s="7">
        <v>0</v>
      </c>
      <c r="AK16" s="8">
        <v>7.2109912753737557</v>
      </c>
      <c r="AL16" s="9">
        <v>0</v>
      </c>
      <c r="AM16" s="10">
        <f t="shared" ref="AM16:AM54" si="0">AC16/M16*100</f>
        <v>100</v>
      </c>
    </row>
    <row r="17" spans="1:39" ht="40.5" customHeight="1" outlineLevel="1">
      <c r="A17" s="11" t="s">
        <v>12</v>
      </c>
      <c r="B17" s="41" t="s">
        <v>11</v>
      </c>
      <c r="C17" s="11" t="s">
        <v>6</v>
      </c>
      <c r="D17" s="11" t="s">
        <v>8</v>
      </c>
      <c r="E17" s="11" t="s">
        <v>6</v>
      </c>
      <c r="F17" s="11" t="s">
        <v>6</v>
      </c>
      <c r="G17" s="12"/>
      <c r="H17" s="12"/>
      <c r="I17" s="12"/>
      <c r="J17" s="12"/>
      <c r="K17" s="12"/>
      <c r="L17" s="13">
        <v>0</v>
      </c>
      <c r="M17" s="37">
        <v>23310.7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23310.7</v>
      </c>
      <c r="AD17" s="13">
        <v>0</v>
      </c>
      <c r="AE17" s="13">
        <v>0</v>
      </c>
      <c r="AF17" s="13">
        <v>12212.145500000001</v>
      </c>
      <c r="AG17" s="13">
        <v>-12212.145500000001</v>
      </c>
      <c r="AH17" s="13">
        <v>0</v>
      </c>
      <c r="AI17" s="14">
        <v>0.99999963151451632</v>
      </c>
      <c r="AJ17" s="13">
        <v>0</v>
      </c>
      <c r="AK17" s="14">
        <v>6.4134367040411728</v>
      </c>
      <c r="AL17" s="13">
        <v>0</v>
      </c>
      <c r="AM17" s="15">
        <f t="shared" si="0"/>
        <v>100</v>
      </c>
    </row>
    <row r="18" spans="1:39" ht="21" customHeight="1" outlineLevel="1">
      <c r="A18" s="31" t="s">
        <v>78</v>
      </c>
      <c r="B18" s="41" t="s">
        <v>79</v>
      </c>
      <c r="C18" s="11"/>
      <c r="D18" s="11"/>
      <c r="E18" s="11"/>
      <c r="F18" s="11"/>
      <c r="G18" s="12"/>
      <c r="H18" s="12"/>
      <c r="I18" s="12"/>
      <c r="J18" s="12"/>
      <c r="K18" s="12"/>
      <c r="L18" s="13"/>
      <c r="M18" s="37">
        <v>1.4</v>
      </c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>
        <v>1.4</v>
      </c>
      <c r="AD18" s="13"/>
      <c r="AE18" s="13"/>
      <c r="AF18" s="13"/>
      <c r="AG18" s="13"/>
      <c r="AH18" s="13"/>
      <c r="AI18" s="14"/>
      <c r="AJ18" s="13"/>
      <c r="AK18" s="14"/>
      <c r="AL18" s="13"/>
      <c r="AM18" s="15">
        <f t="shared" si="0"/>
        <v>100</v>
      </c>
    </row>
    <row r="19" spans="1:39" ht="39" customHeight="1" outlineLevel="1">
      <c r="A19" s="11" t="s">
        <v>14</v>
      </c>
      <c r="B19" s="41" t="s">
        <v>13</v>
      </c>
      <c r="C19" s="11" t="s">
        <v>6</v>
      </c>
      <c r="D19" s="11" t="s">
        <v>8</v>
      </c>
      <c r="E19" s="11" t="s">
        <v>6</v>
      </c>
      <c r="F19" s="11" t="s">
        <v>6</v>
      </c>
      <c r="G19" s="12"/>
      <c r="H19" s="12"/>
      <c r="I19" s="12"/>
      <c r="J19" s="12"/>
      <c r="K19" s="12"/>
      <c r="L19" s="13">
        <v>0</v>
      </c>
      <c r="M19" s="37">
        <v>7510.7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7510.6</v>
      </c>
      <c r="AD19" s="13">
        <v>0</v>
      </c>
      <c r="AE19" s="13">
        <v>0</v>
      </c>
      <c r="AF19" s="13">
        <v>6878.4809999999998</v>
      </c>
      <c r="AG19" s="13">
        <v>-6878.4809999999998</v>
      </c>
      <c r="AH19" s="13">
        <v>0</v>
      </c>
      <c r="AI19" s="14">
        <v>0.99999956385738487</v>
      </c>
      <c r="AJ19" s="13">
        <v>0</v>
      </c>
      <c r="AK19" s="14">
        <v>-17.391157374164383</v>
      </c>
      <c r="AL19" s="13">
        <v>0</v>
      </c>
      <c r="AM19" s="15">
        <f t="shared" si="0"/>
        <v>99.998668566178921</v>
      </c>
    </row>
    <row r="20" spans="1:39" ht="21.75" customHeight="1" outlineLevel="1">
      <c r="A20" s="31" t="s">
        <v>80</v>
      </c>
      <c r="B20" s="41" t="s">
        <v>81</v>
      </c>
      <c r="C20" s="11"/>
      <c r="D20" s="11"/>
      <c r="E20" s="11"/>
      <c r="F20" s="11"/>
      <c r="G20" s="12"/>
      <c r="H20" s="12"/>
      <c r="I20" s="12"/>
      <c r="J20" s="12"/>
      <c r="K20" s="12"/>
      <c r="L20" s="13"/>
      <c r="M20" s="37">
        <v>110.1</v>
      </c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>
        <v>110.1</v>
      </c>
      <c r="AD20" s="13"/>
      <c r="AE20" s="13"/>
      <c r="AF20" s="13"/>
      <c r="AG20" s="13"/>
      <c r="AH20" s="13"/>
      <c r="AI20" s="14"/>
      <c r="AJ20" s="13"/>
      <c r="AK20" s="14"/>
      <c r="AL20" s="13"/>
      <c r="AM20" s="15">
        <f t="shared" si="0"/>
        <v>100</v>
      </c>
    </row>
    <row r="21" spans="1:39" outlineLevel="1">
      <c r="A21" s="11" t="s">
        <v>16</v>
      </c>
      <c r="B21" s="41" t="s">
        <v>15</v>
      </c>
      <c r="C21" s="11" t="s">
        <v>6</v>
      </c>
      <c r="D21" s="11" t="s">
        <v>8</v>
      </c>
      <c r="E21" s="11" t="s">
        <v>6</v>
      </c>
      <c r="F21" s="11" t="s">
        <v>6</v>
      </c>
      <c r="G21" s="12"/>
      <c r="H21" s="12"/>
      <c r="I21" s="12"/>
      <c r="J21" s="12"/>
      <c r="K21" s="12"/>
      <c r="L21" s="13">
        <v>0</v>
      </c>
      <c r="M21" s="37">
        <v>6018.3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5811</v>
      </c>
      <c r="AD21" s="13">
        <v>0</v>
      </c>
      <c r="AE21" s="13">
        <v>0</v>
      </c>
      <c r="AF21" s="13">
        <v>2032.5062</v>
      </c>
      <c r="AG21" s="13">
        <v>-2032.5062</v>
      </c>
      <c r="AH21" s="13">
        <v>0</v>
      </c>
      <c r="AI21" s="14">
        <v>0.99999985239899603</v>
      </c>
      <c r="AJ21" s="13">
        <v>0</v>
      </c>
      <c r="AK21" s="14">
        <v>1.6453456692731723</v>
      </c>
      <c r="AL21" s="13">
        <v>0</v>
      </c>
      <c r="AM21" s="15">
        <f t="shared" si="0"/>
        <v>96.555505707591834</v>
      </c>
    </row>
    <row r="22" spans="1:39">
      <c r="A22" s="26" t="s">
        <v>18</v>
      </c>
      <c r="B22" s="42" t="s">
        <v>17</v>
      </c>
      <c r="C22" s="26" t="s">
        <v>6</v>
      </c>
      <c r="D22" s="26" t="s">
        <v>8</v>
      </c>
      <c r="E22" s="26" t="s">
        <v>6</v>
      </c>
      <c r="F22" s="26" t="s">
        <v>6</v>
      </c>
      <c r="G22" s="27"/>
      <c r="H22" s="27"/>
      <c r="I22" s="27"/>
      <c r="J22" s="27"/>
      <c r="K22" s="27"/>
      <c r="L22" s="28">
        <v>0</v>
      </c>
      <c r="M22" s="38">
        <f>M23</f>
        <v>1009.5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f>AC23</f>
        <v>642</v>
      </c>
      <c r="AD22" s="28">
        <v>0</v>
      </c>
      <c r="AE22" s="28">
        <v>0</v>
      </c>
      <c r="AF22" s="28">
        <v>771.4</v>
      </c>
      <c r="AG22" s="28">
        <v>-771.4</v>
      </c>
      <c r="AH22" s="28">
        <v>0</v>
      </c>
      <c r="AI22" s="29">
        <v>1</v>
      </c>
      <c r="AJ22" s="28">
        <v>0</v>
      </c>
      <c r="AK22" s="29">
        <v>-41.473118279569896</v>
      </c>
      <c r="AL22" s="28">
        <v>0</v>
      </c>
      <c r="AM22" s="30"/>
    </row>
    <row r="23" spans="1:39" ht="17.25" customHeight="1" outlineLevel="1">
      <c r="A23" s="11" t="s">
        <v>20</v>
      </c>
      <c r="B23" s="41" t="s">
        <v>19</v>
      </c>
      <c r="C23" s="11" t="s">
        <v>6</v>
      </c>
      <c r="D23" s="11" t="s">
        <v>8</v>
      </c>
      <c r="E23" s="11" t="s">
        <v>6</v>
      </c>
      <c r="F23" s="11" t="s">
        <v>6</v>
      </c>
      <c r="G23" s="12"/>
      <c r="H23" s="12"/>
      <c r="I23" s="12"/>
      <c r="J23" s="12"/>
      <c r="K23" s="12"/>
      <c r="L23" s="13">
        <v>0</v>
      </c>
      <c r="M23" s="37">
        <v>1009.5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642</v>
      </c>
      <c r="AD23" s="13">
        <v>0</v>
      </c>
      <c r="AE23" s="13">
        <v>0</v>
      </c>
      <c r="AF23" s="13">
        <v>771.4</v>
      </c>
      <c r="AG23" s="13">
        <v>-771.4</v>
      </c>
      <c r="AH23" s="13">
        <v>0</v>
      </c>
      <c r="AI23" s="14">
        <v>1</v>
      </c>
      <c r="AJ23" s="13">
        <v>0</v>
      </c>
      <c r="AK23" s="14">
        <v>-41.473118279569896</v>
      </c>
      <c r="AL23" s="13">
        <v>0</v>
      </c>
      <c r="AM23" s="15">
        <f t="shared" si="0"/>
        <v>63.595839524517082</v>
      </c>
    </row>
    <row r="24" spans="1:39" ht="25.5">
      <c r="A24" s="26" t="s">
        <v>22</v>
      </c>
      <c r="B24" s="42" t="s">
        <v>21</v>
      </c>
      <c r="C24" s="26" t="s">
        <v>6</v>
      </c>
      <c r="D24" s="26" t="s">
        <v>8</v>
      </c>
      <c r="E24" s="26" t="s">
        <v>6</v>
      </c>
      <c r="F24" s="26" t="s">
        <v>6</v>
      </c>
      <c r="G24" s="27"/>
      <c r="H24" s="27"/>
      <c r="I24" s="27"/>
      <c r="J24" s="27"/>
      <c r="K24" s="27"/>
      <c r="L24" s="28">
        <v>0</v>
      </c>
      <c r="M24" s="38">
        <f>M25+M26</f>
        <v>17907.7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f>AC25+AC26</f>
        <v>17907.600000000002</v>
      </c>
      <c r="AD24" s="28">
        <v>0</v>
      </c>
      <c r="AE24" s="28">
        <v>0</v>
      </c>
      <c r="AF24" s="28">
        <v>538.71699999999998</v>
      </c>
      <c r="AG24" s="28">
        <v>-538.71699999999998</v>
      </c>
      <c r="AH24" s="28">
        <v>0</v>
      </c>
      <c r="AI24" s="29">
        <v>0.99999721561446286</v>
      </c>
      <c r="AJ24" s="28">
        <v>0</v>
      </c>
      <c r="AK24" s="29">
        <v>61.790101508286973</v>
      </c>
      <c r="AL24" s="28">
        <v>0</v>
      </c>
      <c r="AM24" s="30">
        <f t="shared" si="0"/>
        <v>99.999441580995892</v>
      </c>
    </row>
    <row r="25" spans="1:39" ht="27" customHeight="1" outlineLevel="1">
      <c r="A25" s="11" t="s">
        <v>24</v>
      </c>
      <c r="B25" s="41" t="s">
        <v>23</v>
      </c>
      <c r="C25" s="11" t="s">
        <v>6</v>
      </c>
      <c r="D25" s="11" t="s">
        <v>8</v>
      </c>
      <c r="E25" s="11" t="s">
        <v>6</v>
      </c>
      <c r="F25" s="11" t="s">
        <v>6</v>
      </c>
      <c r="G25" s="12"/>
      <c r="H25" s="12"/>
      <c r="I25" s="12"/>
      <c r="J25" s="12"/>
      <c r="K25" s="12"/>
      <c r="L25" s="13">
        <v>0</v>
      </c>
      <c r="M25" s="37">
        <v>1871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1870.9</v>
      </c>
      <c r="AD25" s="13">
        <v>0</v>
      </c>
      <c r="AE25" s="13">
        <v>0</v>
      </c>
      <c r="AF25" s="13">
        <v>538.71699999999998</v>
      </c>
      <c r="AG25" s="13">
        <v>-538.71699999999998</v>
      </c>
      <c r="AH25" s="13">
        <v>0</v>
      </c>
      <c r="AI25" s="14">
        <v>0.99999721561446286</v>
      </c>
      <c r="AJ25" s="13">
        <v>0</v>
      </c>
      <c r="AK25" s="14">
        <v>61.790101508286973</v>
      </c>
      <c r="AL25" s="13">
        <v>0</v>
      </c>
      <c r="AM25" s="15">
        <f t="shared" si="0"/>
        <v>99.994655264564415</v>
      </c>
    </row>
    <row r="26" spans="1:39" ht="27" customHeight="1" outlineLevel="1">
      <c r="A26" s="31" t="s">
        <v>82</v>
      </c>
      <c r="B26" s="41" t="s">
        <v>83</v>
      </c>
      <c r="C26" s="11"/>
      <c r="D26" s="11"/>
      <c r="E26" s="11"/>
      <c r="F26" s="11"/>
      <c r="G26" s="12"/>
      <c r="H26" s="12"/>
      <c r="I26" s="12"/>
      <c r="J26" s="12"/>
      <c r="K26" s="12"/>
      <c r="L26" s="13"/>
      <c r="M26" s="37">
        <v>16036.7</v>
      </c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>
        <v>16036.7</v>
      </c>
      <c r="AD26" s="13"/>
      <c r="AE26" s="13"/>
      <c r="AF26" s="13"/>
      <c r="AG26" s="13"/>
      <c r="AH26" s="13"/>
      <c r="AI26" s="14"/>
      <c r="AJ26" s="13"/>
      <c r="AK26" s="14"/>
      <c r="AL26" s="13"/>
      <c r="AM26" s="15">
        <f t="shared" si="0"/>
        <v>100</v>
      </c>
    </row>
    <row r="27" spans="1:39">
      <c r="A27" s="26" t="s">
        <v>26</v>
      </c>
      <c r="B27" s="42" t="s">
        <v>25</v>
      </c>
      <c r="C27" s="26" t="s">
        <v>6</v>
      </c>
      <c r="D27" s="26" t="s">
        <v>8</v>
      </c>
      <c r="E27" s="26" t="s">
        <v>6</v>
      </c>
      <c r="F27" s="26" t="s">
        <v>6</v>
      </c>
      <c r="G27" s="27"/>
      <c r="H27" s="27"/>
      <c r="I27" s="27"/>
      <c r="J27" s="27"/>
      <c r="K27" s="27"/>
      <c r="L27" s="28">
        <v>0</v>
      </c>
      <c r="M27" s="38">
        <f>M28+M29+M30+M31+M32</f>
        <v>57470.2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f>AC28+AC29+AC30+AC31+AC32</f>
        <v>52944.6</v>
      </c>
      <c r="AD27" s="28">
        <v>0</v>
      </c>
      <c r="AE27" s="28">
        <v>0</v>
      </c>
      <c r="AF27" s="28">
        <v>18960.133099999999</v>
      </c>
      <c r="AG27" s="28">
        <v>-18960.133099999999</v>
      </c>
      <c r="AH27" s="28">
        <v>0</v>
      </c>
      <c r="AI27" s="29">
        <v>0.77067421082051513</v>
      </c>
      <c r="AJ27" s="28">
        <v>0</v>
      </c>
      <c r="AK27" s="29">
        <v>-6.5209168633647074</v>
      </c>
      <c r="AL27" s="28">
        <v>0</v>
      </c>
      <c r="AM27" s="30">
        <f t="shared" si="0"/>
        <v>92.125310160744178</v>
      </c>
    </row>
    <row r="28" spans="1:39">
      <c r="A28" s="31" t="s">
        <v>85</v>
      </c>
      <c r="B28" s="41" t="s">
        <v>86</v>
      </c>
      <c r="C28" s="11"/>
      <c r="D28" s="11"/>
      <c r="E28" s="11"/>
      <c r="F28" s="11"/>
      <c r="G28" s="12"/>
      <c r="H28" s="12"/>
      <c r="I28" s="12"/>
      <c r="J28" s="12"/>
      <c r="K28" s="12"/>
      <c r="L28" s="13"/>
      <c r="M28" s="37">
        <v>69.3</v>
      </c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>
        <v>69.3</v>
      </c>
      <c r="AD28" s="13"/>
      <c r="AE28" s="13"/>
      <c r="AF28" s="13"/>
      <c r="AG28" s="13"/>
      <c r="AH28" s="13"/>
      <c r="AI28" s="14"/>
      <c r="AJ28" s="13"/>
      <c r="AK28" s="14"/>
      <c r="AL28" s="13"/>
      <c r="AM28" s="15">
        <f t="shared" si="0"/>
        <v>100</v>
      </c>
    </row>
    <row r="29" spans="1:39" outlineLevel="1">
      <c r="A29" s="11" t="s">
        <v>28</v>
      </c>
      <c r="B29" s="41" t="s">
        <v>27</v>
      </c>
      <c r="C29" s="11" t="s">
        <v>6</v>
      </c>
      <c r="D29" s="11" t="s">
        <v>8</v>
      </c>
      <c r="E29" s="11" t="s">
        <v>6</v>
      </c>
      <c r="F29" s="11" t="s">
        <v>6</v>
      </c>
      <c r="G29" s="12"/>
      <c r="H29" s="12"/>
      <c r="I29" s="12"/>
      <c r="J29" s="12"/>
      <c r="K29" s="12"/>
      <c r="L29" s="13">
        <v>0</v>
      </c>
      <c r="M29" s="37">
        <v>3112.1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3112.1</v>
      </c>
      <c r="AD29" s="13">
        <v>0</v>
      </c>
      <c r="AE29" s="13">
        <v>0</v>
      </c>
      <c r="AF29" s="13">
        <v>2319.4353000000001</v>
      </c>
      <c r="AG29" s="13">
        <v>-2319.4353000000001</v>
      </c>
      <c r="AH29" s="13">
        <v>0</v>
      </c>
      <c r="AI29" s="14">
        <v>0.99999840478667468</v>
      </c>
      <c r="AJ29" s="13">
        <v>0</v>
      </c>
      <c r="AK29" s="14">
        <v>12.122125128698279</v>
      </c>
      <c r="AL29" s="13">
        <v>0</v>
      </c>
      <c r="AM29" s="15">
        <f t="shared" si="0"/>
        <v>100</v>
      </c>
    </row>
    <row r="30" spans="1:39" outlineLevel="1">
      <c r="A30" s="11" t="s">
        <v>30</v>
      </c>
      <c r="B30" s="41" t="s">
        <v>29</v>
      </c>
      <c r="C30" s="11" t="s">
        <v>6</v>
      </c>
      <c r="D30" s="11" t="s">
        <v>8</v>
      </c>
      <c r="E30" s="11" t="s">
        <v>6</v>
      </c>
      <c r="F30" s="11" t="s">
        <v>6</v>
      </c>
      <c r="G30" s="12"/>
      <c r="H30" s="12"/>
      <c r="I30" s="12"/>
      <c r="J30" s="12"/>
      <c r="K30" s="12"/>
      <c r="L30" s="13">
        <v>0</v>
      </c>
      <c r="M30" s="37">
        <v>8372.2000000000007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8372.2000000000007</v>
      </c>
      <c r="AD30" s="13">
        <v>0</v>
      </c>
      <c r="AE30" s="13">
        <v>0</v>
      </c>
      <c r="AF30" s="13">
        <v>3315.0958000000001</v>
      </c>
      <c r="AG30" s="13">
        <v>-3315.0958000000001</v>
      </c>
      <c r="AH30" s="13">
        <v>0</v>
      </c>
      <c r="AI30" s="14">
        <v>0.37896337364823157</v>
      </c>
      <c r="AJ30" s="13">
        <v>0</v>
      </c>
      <c r="AK30" s="14">
        <v>0.37896337364823157</v>
      </c>
      <c r="AL30" s="13">
        <v>0</v>
      </c>
      <c r="AM30" s="15">
        <f t="shared" si="0"/>
        <v>100</v>
      </c>
    </row>
    <row r="31" spans="1:39" outlineLevel="1">
      <c r="A31" s="11" t="s">
        <v>32</v>
      </c>
      <c r="B31" s="41" t="s">
        <v>31</v>
      </c>
      <c r="C31" s="11" t="s">
        <v>6</v>
      </c>
      <c r="D31" s="11" t="s">
        <v>8</v>
      </c>
      <c r="E31" s="11" t="s">
        <v>6</v>
      </c>
      <c r="F31" s="11" t="s">
        <v>6</v>
      </c>
      <c r="G31" s="12"/>
      <c r="H31" s="12"/>
      <c r="I31" s="12"/>
      <c r="J31" s="12"/>
      <c r="K31" s="12"/>
      <c r="L31" s="13">
        <v>0</v>
      </c>
      <c r="M31" s="37">
        <v>45424.9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40899.300000000003</v>
      </c>
      <c r="AD31" s="13">
        <v>0</v>
      </c>
      <c r="AE31" s="13">
        <v>0</v>
      </c>
      <c r="AF31" s="13">
        <v>13169.833000000001</v>
      </c>
      <c r="AG31" s="13">
        <v>-13169.833000000001</v>
      </c>
      <c r="AH31" s="13">
        <v>0</v>
      </c>
      <c r="AI31" s="14">
        <v>0.98436602137678453</v>
      </c>
      <c r="AJ31" s="13">
        <v>0</v>
      </c>
      <c r="AK31" s="14">
        <v>-1.1018480241991317</v>
      </c>
      <c r="AL31" s="13">
        <v>0</v>
      </c>
      <c r="AM31" s="15">
        <f t="shared" si="0"/>
        <v>90.037182250263626</v>
      </c>
    </row>
    <row r="32" spans="1:39" ht="18.75" customHeight="1" outlineLevel="1">
      <c r="A32" s="11" t="s">
        <v>34</v>
      </c>
      <c r="B32" s="41" t="s">
        <v>33</v>
      </c>
      <c r="C32" s="11" t="s">
        <v>6</v>
      </c>
      <c r="D32" s="11" t="s">
        <v>8</v>
      </c>
      <c r="E32" s="11" t="s">
        <v>6</v>
      </c>
      <c r="F32" s="11" t="s">
        <v>6</v>
      </c>
      <c r="G32" s="12"/>
      <c r="H32" s="12"/>
      <c r="I32" s="12"/>
      <c r="J32" s="12"/>
      <c r="K32" s="12"/>
      <c r="L32" s="13">
        <v>0</v>
      </c>
      <c r="M32" s="37">
        <v>491.7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  <c r="X32" s="37">
        <v>0</v>
      </c>
      <c r="Y32" s="37">
        <v>0</v>
      </c>
      <c r="Z32" s="37">
        <v>0</v>
      </c>
      <c r="AA32" s="37">
        <v>0</v>
      </c>
      <c r="AB32" s="37">
        <v>0</v>
      </c>
      <c r="AC32" s="37">
        <v>491.7</v>
      </c>
      <c r="AD32" s="13">
        <v>0</v>
      </c>
      <c r="AE32" s="13">
        <v>0</v>
      </c>
      <c r="AF32" s="13">
        <v>155.76900000000001</v>
      </c>
      <c r="AG32" s="13">
        <v>-155.76900000000001</v>
      </c>
      <c r="AH32" s="13">
        <v>0</v>
      </c>
      <c r="AI32" s="14">
        <v>1</v>
      </c>
      <c r="AJ32" s="13">
        <v>0</v>
      </c>
      <c r="AK32" s="14">
        <v>1.4727283041344816</v>
      </c>
      <c r="AL32" s="13">
        <v>0</v>
      </c>
      <c r="AM32" s="15">
        <f t="shared" si="0"/>
        <v>100</v>
      </c>
    </row>
    <row r="33" spans="1:39">
      <c r="A33" s="26" t="s">
        <v>36</v>
      </c>
      <c r="B33" s="42" t="s">
        <v>35</v>
      </c>
      <c r="C33" s="26" t="s">
        <v>6</v>
      </c>
      <c r="D33" s="26" t="s">
        <v>8</v>
      </c>
      <c r="E33" s="26" t="s">
        <v>6</v>
      </c>
      <c r="F33" s="26" t="s">
        <v>6</v>
      </c>
      <c r="G33" s="27"/>
      <c r="H33" s="27"/>
      <c r="I33" s="27"/>
      <c r="J33" s="27"/>
      <c r="K33" s="27"/>
      <c r="L33" s="28">
        <v>0</v>
      </c>
      <c r="M33" s="38">
        <f>M34+M35+M36+M37</f>
        <v>73615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f>AC34+AC35+AC36+AC37</f>
        <v>70486.100000000006</v>
      </c>
      <c r="AD33" s="28">
        <v>0</v>
      </c>
      <c r="AE33" s="28">
        <v>0</v>
      </c>
      <c r="AF33" s="28">
        <v>20605.536100000001</v>
      </c>
      <c r="AG33" s="28">
        <v>-20605.536100000001</v>
      </c>
      <c r="AH33" s="28">
        <v>0</v>
      </c>
      <c r="AI33" s="29">
        <v>0.74287609820720091</v>
      </c>
      <c r="AJ33" s="28">
        <v>0</v>
      </c>
      <c r="AK33" s="29">
        <v>1.2461382346272285</v>
      </c>
      <c r="AL33" s="28">
        <v>0</v>
      </c>
      <c r="AM33" s="30">
        <f t="shared" si="0"/>
        <v>95.749643415064881</v>
      </c>
    </row>
    <row r="34" spans="1:39" outlineLevel="1">
      <c r="A34" s="11" t="s">
        <v>38</v>
      </c>
      <c r="B34" s="41" t="s">
        <v>37</v>
      </c>
      <c r="C34" s="11" t="s">
        <v>6</v>
      </c>
      <c r="D34" s="11" t="s">
        <v>8</v>
      </c>
      <c r="E34" s="11" t="s">
        <v>6</v>
      </c>
      <c r="F34" s="11" t="s">
        <v>6</v>
      </c>
      <c r="G34" s="12"/>
      <c r="H34" s="12"/>
      <c r="I34" s="12"/>
      <c r="J34" s="12"/>
      <c r="K34" s="12"/>
      <c r="L34" s="13">
        <v>0</v>
      </c>
      <c r="M34" s="37">
        <v>945.1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943.1</v>
      </c>
      <c r="AD34" s="13">
        <v>0</v>
      </c>
      <c r="AE34" s="13">
        <v>0</v>
      </c>
      <c r="AF34" s="13">
        <v>140.066</v>
      </c>
      <c r="AG34" s="13">
        <v>-140.066</v>
      </c>
      <c r="AH34" s="13">
        <v>0</v>
      </c>
      <c r="AI34" s="14">
        <v>0.97222819937945537</v>
      </c>
      <c r="AJ34" s="13">
        <v>0</v>
      </c>
      <c r="AK34" s="14">
        <v>0.99999286055958936</v>
      </c>
      <c r="AL34" s="13">
        <v>0</v>
      </c>
      <c r="AM34" s="15">
        <f t="shared" si="0"/>
        <v>99.78838218177971</v>
      </c>
    </row>
    <row r="35" spans="1:39" outlineLevel="1">
      <c r="A35" s="11" t="s">
        <v>40</v>
      </c>
      <c r="B35" s="41" t="s">
        <v>39</v>
      </c>
      <c r="C35" s="11" t="s">
        <v>6</v>
      </c>
      <c r="D35" s="11" t="s">
        <v>8</v>
      </c>
      <c r="E35" s="11" t="s">
        <v>6</v>
      </c>
      <c r="F35" s="11" t="s">
        <v>6</v>
      </c>
      <c r="G35" s="12"/>
      <c r="H35" s="12"/>
      <c r="I35" s="12"/>
      <c r="J35" s="12"/>
      <c r="K35" s="12"/>
      <c r="L35" s="13">
        <v>0</v>
      </c>
      <c r="M35" s="37">
        <v>19161.8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16034.9</v>
      </c>
      <c r="AD35" s="13">
        <v>0</v>
      </c>
      <c r="AE35" s="13">
        <v>0</v>
      </c>
      <c r="AF35" s="13">
        <v>5857.2442000000001</v>
      </c>
      <c r="AG35" s="13">
        <v>-5857.2442000000001</v>
      </c>
      <c r="AH35" s="13">
        <v>0</v>
      </c>
      <c r="AI35" s="14">
        <v>0.45107018582030772</v>
      </c>
      <c r="AJ35" s="13">
        <v>0</v>
      </c>
      <c r="AK35" s="14">
        <v>0.45107018582030772</v>
      </c>
      <c r="AL35" s="13">
        <v>0</v>
      </c>
      <c r="AM35" s="15">
        <f t="shared" si="0"/>
        <v>83.681595674727845</v>
      </c>
    </row>
    <row r="36" spans="1:39" outlineLevel="1">
      <c r="A36" s="11" t="s">
        <v>42</v>
      </c>
      <c r="B36" s="41" t="s">
        <v>41</v>
      </c>
      <c r="C36" s="11" t="s">
        <v>6</v>
      </c>
      <c r="D36" s="11" t="s">
        <v>8</v>
      </c>
      <c r="E36" s="11" t="s">
        <v>6</v>
      </c>
      <c r="F36" s="11" t="s">
        <v>6</v>
      </c>
      <c r="G36" s="12"/>
      <c r="H36" s="12"/>
      <c r="I36" s="12"/>
      <c r="J36" s="12"/>
      <c r="K36" s="12"/>
      <c r="L36" s="13">
        <v>0</v>
      </c>
      <c r="M36" s="37">
        <v>11265.9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11265.9</v>
      </c>
      <c r="AD36" s="13">
        <v>0</v>
      </c>
      <c r="AE36" s="13">
        <v>0</v>
      </c>
      <c r="AF36" s="13">
        <v>3900.45</v>
      </c>
      <c r="AG36" s="13">
        <v>-3900.45</v>
      </c>
      <c r="AH36" s="13">
        <v>0</v>
      </c>
      <c r="AI36" s="14">
        <v>1</v>
      </c>
      <c r="AJ36" s="13">
        <v>0</v>
      </c>
      <c r="AK36" s="14">
        <v>1</v>
      </c>
      <c r="AL36" s="13">
        <v>0</v>
      </c>
      <c r="AM36" s="15">
        <f t="shared" si="0"/>
        <v>100</v>
      </c>
    </row>
    <row r="37" spans="1:39" ht="25.5" outlineLevel="1">
      <c r="A37" s="11" t="s">
        <v>44</v>
      </c>
      <c r="B37" s="41" t="s">
        <v>43</v>
      </c>
      <c r="C37" s="11" t="s">
        <v>6</v>
      </c>
      <c r="D37" s="11" t="s">
        <v>8</v>
      </c>
      <c r="E37" s="11" t="s">
        <v>6</v>
      </c>
      <c r="F37" s="11" t="s">
        <v>6</v>
      </c>
      <c r="G37" s="12"/>
      <c r="H37" s="12"/>
      <c r="I37" s="12"/>
      <c r="J37" s="12"/>
      <c r="K37" s="12"/>
      <c r="L37" s="13">
        <v>0</v>
      </c>
      <c r="M37" s="37">
        <v>42242.2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42242.2</v>
      </c>
      <c r="AD37" s="13">
        <v>0</v>
      </c>
      <c r="AE37" s="13">
        <v>0</v>
      </c>
      <c r="AF37" s="13">
        <v>10707.775900000001</v>
      </c>
      <c r="AG37" s="13">
        <v>-10707.775900000001</v>
      </c>
      <c r="AH37" s="13">
        <v>0</v>
      </c>
      <c r="AI37" s="14">
        <v>0.99999961710083696</v>
      </c>
      <c r="AJ37" s="13">
        <v>0</v>
      </c>
      <c r="AK37" s="14">
        <v>-21.842796907510913</v>
      </c>
      <c r="AL37" s="13">
        <v>0</v>
      </c>
      <c r="AM37" s="15">
        <f t="shared" si="0"/>
        <v>100</v>
      </c>
    </row>
    <row r="38" spans="1:39">
      <c r="A38" s="26" t="s">
        <v>46</v>
      </c>
      <c r="B38" s="42" t="s">
        <v>45</v>
      </c>
      <c r="C38" s="26" t="s">
        <v>6</v>
      </c>
      <c r="D38" s="26" t="s">
        <v>8</v>
      </c>
      <c r="E38" s="26" t="s">
        <v>6</v>
      </c>
      <c r="F38" s="26" t="s">
        <v>6</v>
      </c>
      <c r="G38" s="27"/>
      <c r="H38" s="27"/>
      <c r="I38" s="27"/>
      <c r="J38" s="27"/>
      <c r="K38" s="27"/>
      <c r="L38" s="28">
        <v>0</v>
      </c>
      <c r="M38" s="38">
        <f>M39+M40+M41+M42+M43+M44</f>
        <v>494329.19999999995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f>AC39+AC40+AC41+AC42+AC43+AC44</f>
        <v>487864.2</v>
      </c>
      <c r="AD38" s="28">
        <v>0</v>
      </c>
      <c r="AE38" s="28">
        <v>0</v>
      </c>
      <c r="AF38" s="28">
        <v>312840.1937</v>
      </c>
      <c r="AG38" s="28">
        <v>-312840.1937</v>
      </c>
      <c r="AH38" s="28">
        <v>0</v>
      </c>
      <c r="AI38" s="29">
        <v>0.93585270863015546</v>
      </c>
      <c r="AJ38" s="28">
        <v>0</v>
      </c>
      <c r="AK38" s="29">
        <v>6.8664613340515155</v>
      </c>
      <c r="AL38" s="28">
        <v>0</v>
      </c>
      <c r="AM38" s="30">
        <f t="shared" si="0"/>
        <v>98.692167082179267</v>
      </c>
    </row>
    <row r="39" spans="1:39" outlineLevel="1">
      <c r="A39" s="11" t="s">
        <v>48</v>
      </c>
      <c r="B39" s="41" t="s">
        <v>47</v>
      </c>
      <c r="C39" s="11" t="s">
        <v>6</v>
      </c>
      <c r="D39" s="11" t="s">
        <v>8</v>
      </c>
      <c r="E39" s="11" t="s">
        <v>6</v>
      </c>
      <c r="F39" s="11" t="s">
        <v>6</v>
      </c>
      <c r="G39" s="12"/>
      <c r="H39" s="12"/>
      <c r="I39" s="12"/>
      <c r="J39" s="12"/>
      <c r="K39" s="12"/>
      <c r="L39" s="13">
        <v>0</v>
      </c>
      <c r="M39" s="37">
        <v>179041.9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178555.7</v>
      </c>
      <c r="AD39" s="13">
        <v>0</v>
      </c>
      <c r="AE39" s="13">
        <v>0</v>
      </c>
      <c r="AF39" s="13">
        <v>98819.518700000001</v>
      </c>
      <c r="AG39" s="13">
        <v>-98819.518700000001</v>
      </c>
      <c r="AH39" s="13">
        <v>0</v>
      </c>
      <c r="AI39" s="14">
        <v>0.96556435718578459</v>
      </c>
      <c r="AJ39" s="13">
        <v>0</v>
      </c>
      <c r="AK39" s="14">
        <v>5.9978611469566294</v>
      </c>
      <c r="AL39" s="13">
        <v>0</v>
      </c>
      <c r="AM39" s="15">
        <f t="shared" si="0"/>
        <v>99.728443453739047</v>
      </c>
    </row>
    <row r="40" spans="1:39" outlineLevel="1">
      <c r="A40" s="11" t="s">
        <v>50</v>
      </c>
      <c r="B40" s="41" t="s">
        <v>49</v>
      </c>
      <c r="C40" s="11" t="s">
        <v>6</v>
      </c>
      <c r="D40" s="11" t="s">
        <v>8</v>
      </c>
      <c r="E40" s="11" t="s">
        <v>6</v>
      </c>
      <c r="F40" s="11" t="s">
        <v>6</v>
      </c>
      <c r="G40" s="12"/>
      <c r="H40" s="12"/>
      <c r="I40" s="12"/>
      <c r="J40" s="12"/>
      <c r="K40" s="12"/>
      <c r="L40" s="13">
        <v>0</v>
      </c>
      <c r="M40" s="37">
        <v>232615.3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7">
        <v>0</v>
      </c>
      <c r="V40" s="37">
        <v>0</v>
      </c>
      <c r="W40" s="37">
        <v>0</v>
      </c>
      <c r="X40" s="37">
        <v>0</v>
      </c>
      <c r="Y40" s="37">
        <v>0</v>
      </c>
      <c r="Z40" s="37">
        <v>0</v>
      </c>
      <c r="AA40" s="37">
        <v>0</v>
      </c>
      <c r="AB40" s="37">
        <v>0</v>
      </c>
      <c r="AC40" s="37">
        <v>226740.5</v>
      </c>
      <c r="AD40" s="13">
        <v>0</v>
      </c>
      <c r="AE40" s="13">
        <v>0</v>
      </c>
      <c r="AF40" s="13">
        <v>152331.07920000001</v>
      </c>
      <c r="AG40" s="13">
        <v>-152331.07920000001</v>
      </c>
      <c r="AH40" s="13">
        <v>0</v>
      </c>
      <c r="AI40" s="14">
        <v>0.89540059490903978</v>
      </c>
      <c r="AJ40" s="13">
        <v>0</v>
      </c>
      <c r="AK40" s="14">
        <v>32.599996447475171</v>
      </c>
      <c r="AL40" s="13">
        <v>0</v>
      </c>
      <c r="AM40" s="15">
        <f t="shared" si="0"/>
        <v>97.474456753274623</v>
      </c>
    </row>
    <row r="41" spans="1:39" outlineLevel="1">
      <c r="A41" s="11" t="s">
        <v>52</v>
      </c>
      <c r="B41" s="41" t="s">
        <v>51</v>
      </c>
      <c r="C41" s="11" t="s">
        <v>6</v>
      </c>
      <c r="D41" s="11" t="s">
        <v>8</v>
      </c>
      <c r="E41" s="11" t="s">
        <v>6</v>
      </c>
      <c r="F41" s="11" t="s">
        <v>6</v>
      </c>
      <c r="G41" s="12"/>
      <c r="H41" s="12"/>
      <c r="I41" s="12"/>
      <c r="J41" s="12"/>
      <c r="K41" s="12"/>
      <c r="L41" s="13">
        <v>0</v>
      </c>
      <c r="M41" s="37">
        <v>27518.6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0</v>
      </c>
      <c r="X41" s="37">
        <v>0</v>
      </c>
      <c r="Y41" s="37">
        <v>0</v>
      </c>
      <c r="Z41" s="37">
        <v>0</v>
      </c>
      <c r="AA41" s="37">
        <v>0</v>
      </c>
      <c r="AB41" s="37">
        <v>0</v>
      </c>
      <c r="AC41" s="37">
        <v>27518.6</v>
      </c>
      <c r="AD41" s="13">
        <v>0</v>
      </c>
      <c r="AE41" s="13">
        <v>0</v>
      </c>
      <c r="AF41" s="13">
        <v>16199.488799999999</v>
      </c>
      <c r="AG41" s="13">
        <v>-16199.488799999999</v>
      </c>
      <c r="AH41" s="13">
        <v>0</v>
      </c>
      <c r="AI41" s="14">
        <v>0.9999994938114436</v>
      </c>
      <c r="AJ41" s="13">
        <v>0</v>
      </c>
      <c r="AK41" s="14">
        <v>1.8670077789835597</v>
      </c>
      <c r="AL41" s="13">
        <v>0</v>
      </c>
      <c r="AM41" s="15">
        <f t="shared" si="0"/>
        <v>100</v>
      </c>
    </row>
    <row r="42" spans="1:39" ht="25.5" outlineLevel="1">
      <c r="A42" s="11" t="s">
        <v>54</v>
      </c>
      <c r="B42" s="41" t="s">
        <v>53</v>
      </c>
      <c r="C42" s="11" t="s">
        <v>6</v>
      </c>
      <c r="D42" s="11" t="s">
        <v>8</v>
      </c>
      <c r="E42" s="11" t="s">
        <v>6</v>
      </c>
      <c r="F42" s="11" t="s">
        <v>6</v>
      </c>
      <c r="G42" s="12"/>
      <c r="H42" s="12"/>
      <c r="I42" s="12"/>
      <c r="J42" s="12"/>
      <c r="K42" s="12"/>
      <c r="L42" s="13">
        <v>0</v>
      </c>
      <c r="M42" s="37">
        <v>374.8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7">
        <v>0</v>
      </c>
      <c r="AA42" s="37">
        <v>0</v>
      </c>
      <c r="AB42" s="37">
        <v>0</v>
      </c>
      <c r="AC42" s="37">
        <v>323.2</v>
      </c>
      <c r="AD42" s="13">
        <v>0</v>
      </c>
      <c r="AE42" s="13">
        <v>0</v>
      </c>
      <c r="AF42" s="13">
        <v>552.63199999999995</v>
      </c>
      <c r="AG42" s="13">
        <v>-552.63199999999995</v>
      </c>
      <c r="AH42" s="13">
        <v>0</v>
      </c>
      <c r="AI42" s="14">
        <v>0.81673817268740956</v>
      </c>
      <c r="AJ42" s="13">
        <v>0</v>
      </c>
      <c r="AK42" s="14">
        <v>1.7023284755400714</v>
      </c>
      <c r="AL42" s="13">
        <v>0</v>
      </c>
      <c r="AM42" s="15">
        <f t="shared" si="0"/>
        <v>86.232657417289218</v>
      </c>
    </row>
    <row r="43" spans="1:39" outlineLevel="1">
      <c r="A43" s="11" t="s">
        <v>56</v>
      </c>
      <c r="B43" s="41" t="s">
        <v>55</v>
      </c>
      <c r="C43" s="11" t="s">
        <v>6</v>
      </c>
      <c r="D43" s="11" t="s">
        <v>8</v>
      </c>
      <c r="E43" s="11" t="s">
        <v>6</v>
      </c>
      <c r="F43" s="11" t="s">
        <v>6</v>
      </c>
      <c r="G43" s="12"/>
      <c r="H43" s="12"/>
      <c r="I43" s="12"/>
      <c r="J43" s="12"/>
      <c r="K43" s="12"/>
      <c r="L43" s="13">
        <v>0</v>
      </c>
      <c r="M43" s="37">
        <v>3505.7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37">
        <v>3453.3</v>
      </c>
      <c r="AD43" s="13">
        <v>0</v>
      </c>
      <c r="AE43" s="13">
        <v>0</v>
      </c>
      <c r="AF43" s="13">
        <v>4152.8298000000004</v>
      </c>
      <c r="AG43" s="13">
        <v>-4152.8298000000004</v>
      </c>
      <c r="AH43" s="13">
        <v>0</v>
      </c>
      <c r="AI43" s="14">
        <v>0.99999973512044515</v>
      </c>
      <c r="AJ43" s="13">
        <v>0</v>
      </c>
      <c r="AK43" s="14">
        <v>0.99999973512044515</v>
      </c>
      <c r="AL43" s="13">
        <v>0</v>
      </c>
      <c r="AM43" s="15">
        <f t="shared" si="0"/>
        <v>98.505291382605492</v>
      </c>
    </row>
    <row r="44" spans="1:39" outlineLevel="1">
      <c r="A44" s="11" t="s">
        <v>58</v>
      </c>
      <c r="B44" s="41" t="s">
        <v>57</v>
      </c>
      <c r="C44" s="11" t="s">
        <v>6</v>
      </c>
      <c r="D44" s="11" t="s">
        <v>8</v>
      </c>
      <c r="E44" s="11" t="s">
        <v>6</v>
      </c>
      <c r="F44" s="11" t="s">
        <v>6</v>
      </c>
      <c r="G44" s="12"/>
      <c r="H44" s="12"/>
      <c r="I44" s="12"/>
      <c r="J44" s="12"/>
      <c r="K44" s="12"/>
      <c r="L44" s="13">
        <v>0</v>
      </c>
      <c r="M44" s="37">
        <v>51272.9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  <c r="Z44" s="37">
        <v>0</v>
      </c>
      <c r="AA44" s="37">
        <v>0</v>
      </c>
      <c r="AB44" s="37">
        <v>0</v>
      </c>
      <c r="AC44" s="37">
        <v>51272.9</v>
      </c>
      <c r="AD44" s="13">
        <v>0</v>
      </c>
      <c r="AE44" s="13">
        <v>0</v>
      </c>
      <c r="AF44" s="13">
        <v>40784.645199999999</v>
      </c>
      <c r="AG44" s="13">
        <v>-40784.645199999999</v>
      </c>
      <c r="AH44" s="13">
        <v>0</v>
      </c>
      <c r="AI44" s="14">
        <v>0.99999988230866266</v>
      </c>
      <c r="AJ44" s="13">
        <v>0</v>
      </c>
      <c r="AK44" s="14">
        <v>3.6227539529532651</v>
      </c>
      <c r="AL44" s="13">
        <v>0</v>
      </c>
      <c r="AM44" s="15">
        <f t="shared" si="0"/>
        <v>100</v>
      </c>
    </row>
    <row r="45" spans="1:39">
      <c r="A45" s="26" t="s">
        <v>60</v>
      </c>
      <c r="B45" s="42" t="s">
        <v>59</v>
      </c>
      <c r="C45" s="26" t="s">
        <v>6</v>
      </c>
      <c r="D45" s="26" t="s">
        <v>8</v>
      </c>
      <c r="E45" s="26" t="s">
        <v>6</v>
      </c>
      <c r="F45" s="26" t="s">
        <v>6</v>
      </c>
      <c r="G45" s="27"/>
      <c r="H45" s="27"/>
      <c r="I45" s="27"/>
      <c r="J45" s="27"/>
      <c r="K45" s="27"/>
      <c r="L45" s="28">
        <v>0</v>
      </c>
      <c r="M45" s="38">
        <f>M46+M47</f>
        <v>52702.399999999994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f>AC46+AC47</f>
        <v>52702.299999999996</v>
      </c>
      <c r="AD45" s="28">
        <v>0</v>
      </c>
      <c r="AE45" s="28">
        <v>0</v>
      </c>
      <c r="AF45" s="28">
        <v>29832.5949</v>
      </c>
      <c r="AG45" s="28">
        <v>-29832.5949</v>
      </c>
      <c r="AH45" s="28">
        <v>0</v>
      </c>
      <c r="AI45" s="29">
        <v>0.98351565747330394</v>
      </c>
      <c r="AJ45" s="28">
        <v>0</v>
      </c>
      <c r="AK45" s="29">
        <v>7.8993093537904917</v>
      </c>
      <c r="AL45" s="28">
        <v>0</v>
      </c>
      <c r="AM45" s="30">
        <f t="shared" si="0"/>
        <v>99.99981025532044</v>
      </c>
    </row>
    <row r="46" spans="1:39" outlineLevel="1">
      <c r="A46" s="11" t="s">
        <v>62</v>
      </c>
      <c r="B46" s="41" t="s">
        <v>61</v>
      </c>
      <c r="C46" s="11" t="s">
        <v>6</v>
      </c>
      <c r="D46" s="11" t="s">
        <v>8</v>
      </c>
      <c r="E46" s="11" t="s">
        <v>6</v>
      </c>
      <c r="F46" s="11" t="s">
        <v>6</v>
      </c>
      <c r="G46" s="12"/>
      <c r="H46" s="12"/>
      <c r="I46" s="12"/>
      <c r="J46" s="12"/>
      <c r="K46" s="12"/>
      <c r="L46" s="13">
        <v>0</v>
      </c>
      <c r="M46" s="37">
        <v>47467.7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0</v>
      </c>
      <c r="X46" s="37">
        <v>0</v>
      </c>
      <c r="Y46" s="37">
        <v>0</v>
      </c>
      <c r="Z46" s="37">
        <v>0</v>
      </c>
      <c r="AA46" s="37">
        <v>0</v>
      </c>
      <c r="AB46" s="37">
        <v>0</v>
      </c>
      <c r="AC46" s="37">
        <v>47467.6</v>
      </c>
      <c r="AD46" s="13">
        <v>0</v>
      </c>
      <c r="AE46" s="13">
        <v>0</v>
      </c>
      <c r="AF46" s="13">
        <v>26116.494999999999</v>
      </c>
      <c r="AG46" s="13">
        <v>-26116.494999999999</v>
      </c>
      <c r="AH46" s="13">
        <v>0</v>
      </c>
      <c r="AI46" s="14">
        <v>0.98121432476631787</v>
      </c>
      <c r="AJ46" s="13">
        <v>0</v>
      </c>
      <c r="AK46" s="14">
        <v>7.7762286422764424</v>
      </c>
      <c r="AL46" s="13">
        <v>0</v>
      </c>
      <c r="AM46" s="15">
        <f t="shared" si="0"/>
        <v>99.999789330428897</v>
      </c>
    </row>
    <row r="47" spans="1:39" ht="15" customHeight="1" outlineLevel="1">
      <c r="A47" s="11" t="s">
        <v>64</v>
      </c>
      <c r="B47" s="41" t="s">
        <v>63</v>
      </c>
      <c r="C47" s="11" t="s">
        <v>6</v>
      </c>
      <c r="D47" s="11" t="s">
        <v>8</v>
      </c>
      <c r="E47" s="11" t="s">
        <v>6</v>
      </c>
      <c r="F47" s="11" t="s">
        <v>6</v>
      </c>
      <c r="G47" s="12"/>
      <c r="H47" s="12"/>
      <c r="I47" s="12"/>
      <c r="J47" s="12"/>
      <c r="K47" s="12"/>
      <c r="L47" s="13">
        <v>0</v>
      </c>
      <c r="M47" s="37">
        <v>5234.7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7">
        <v>0</v>
      </c>
      <c r="W47" s="37">
        <v>0</v>
      </c>
      <c r="X47" s="37">
        <v>0</v>
      </c>
      <c r="Y47" s="37">
        <v>0</v>
      </c>
      <c r="Z47" s="37">
        <v>0</v>
      </c>
      <c r="AA47" s="37">
        <v>0</v>
      </c>
      <c r="AB47" s="37">
        <v>0</v>
      </c>
      <c r="AC47" s="37">
        <v>5234.7</v>
      </c>
      <c r="AD47" s="13">
        <v>0</v>
      </c>
      <c r="AE47" s="13">
        <v>0</v>
      </c>
      <c r="AF47" s="13">
        <v>3716.0999000000002</v>
      </c>
      <c r="AG47" s="13">
        <v>-3716.0999000000002</v>
      </c>
      <c r="AH47" s="13">
        <v>0</v>
      </c>
      <c r="AI47" s="14">
        <v>0.99999889669395692</v>
      </c>
      <c r="AJ47" s="13">
        <v>0</v>
      </c>
      <c r="AK47" s="14">
        <v>8.8879797849338917</v>
      </c>
      <c r="AL47" s="13">
        <v>0</v>
      </c>
      <c r="AM47" s="15">
        <f t="shared" si="0"/>
        <v>100</v>
      </c>
    </row>
    <row r="48" spans="1:39">
      <c r="A48" s="26" t="s">
        <v>66</v>
      </c>
      <c r="B48" s="42" t="s">
        <v>65</v>
      </c>
      <c r="C48" s="26" t="s">
        <v>6</v>
      </c>
      <c r="D48" s="26" t="s">
        <v>8</v>
      </c>
      <c r="E48" s="26" t="s">
        <v>6</v>
      </c>
      <c r="F48" s="26" t="s">
        <v>6</v>
      </c>
      <c r="G48" s="27"/>
      <c r="H48" s="27"/>
      <c r="I48" s="27"/>
      <c r="J48" s="27"/>
      <c r="K48" s="27"/>
      <c r="L48" s="28">
        <v>0</v>
      </c>
      <c r="M48" s="38">
        <f>M49+M50+M51+M52</f>
        <v>35683.799999999996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f>AC49+AC50+AC51+AC52</f>
        <v>34135.599999999991</v>
      </c>
      <c r="AD48" s="28">
        <v>0</v>
      </c>
      <c r="AE48" s="28">
        <v>0</v>
      </c>
      <c r="AF48" s="28">
        <v>52864.763800000001</v>
      </c>
      <c r="AG48" s="28">
        <v>-52864.763800000001</v>
      </c>
      <c r="AH48" s="28">
        <v>0</v>
      </c>
      <c r="AI48" s="29">
        <v>0.97341808078700565</v>
      </c>
      <c r="AJ48" s="28">
        <v>0</v>
      </c>
      <c r="AK48" s="29">
        <v>1.9676172560339105</v>
      </c>
      <c r="AL48" s="28">
        <v>0</v>
      </c>
      <c r="AM48" s="30">
        <f t="shared" si="0"/>
        <v>95.661336516850767</v>
      </c>
    </row>
    <row r="49" spans="1:39" outlineLevel="1">
      <c r="A49" s="11" t="s">
        <v>68</v>
      </c>
      <c r="B49" s="41" t="s">
        <v>67</v>
      </c>
      <c r="C49" s="11" t="s">
        <v>6</v>
      </c>
      <c r="D49" s="11" t="s">
        <v>8</v>
      </c>
      <c r="E49" s="11" t="s">
        <v>6</v>
      </c>
      <c r="F49" s="11" t="s">
        <v>6</v>
      </c>
      <c r="G49" s="12"/>
      <c r="H49" s="12"/>
      <c r="I49" s="12"/>
      <c r="J49" s="12"/>
      <c r="K49" s="12"/>
      <c r="L49" s="13">
        <v>0</v>
      </c>
      <c r="M49" s="37">
        <v>213.7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v>0</v>
      </c>
      <c r="AA49" s="37">
        <v>0</v>
      </c>
      <c r="AB49" s="37">
        <v>0</v>
      </c>
      <c r="AC49" s="37">
        <v>213.7</v>
      </c>
      <c r="AD49" s="13">
        <v>0</v>
      </c>
      <c r="AE49" s="13">
        <v>0</v>
      </c>
      <c r="AF49" s="13">
        <v>195.41229999999999</v>
      </c>
      <c r="AG49" s="13">
        <v>-195.41229999999999</v>
      </c>
      <c r="AH49" s="13">
        <v>0</v>
      </c>
      <c r="AI49" s="14">
        <v>0.99999641784323456</v>
      </c>
      <c r="AJ49" s="13">
        <v>0</v>
      </c>
      <c r="AK49" s="14">
        <v>0.99999641784323456</v>
      </c>
      <c r="AL49" s="13">
        <v>0</v>
      </c>
      <c r="AM49" s="15">
        <f t="shared" si="0"/>
        <v>100</v>
      </c>
    </row>
    <row r="50" spans="1:39" outlineLevel="1">
      <c r="A50" s="11">
        <v>1003</v>
      </c>
      <c r="B50" s="41" t="s">
        <v>87</v>
      </c>
      <c r="C50" s="11"/>
      <c r="D50" s="11"/>
      <c r="E50" s="11"/>
      <c r="F50" s="11"/>
      <c r="G50" s="12"/>
      <c r="H50" s="12"/>
      <c r="I50" s="12"/>
      <c r="J50" s="12"/>
      <c r="K50" s="12"/>
      <c r="L50" s="13"/>
      <c r="M50" s="37">
        <v>42</v>
      </c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>
        <v>42</v>
      </c>
      <c r="AD50" s="13"/>
      <c r="AE50" s="13"/>
      <c r="AF50" s="13"/>
      <c r="AG50" s="13"/>
      <c r="AH50" s="13"/>
      <c r="AI50" s="14"/>
      <c r="AJ50" s="13"/>
      <c r="AK50" s="14"/>
      <c r="AL50" s="13"/>
      <c r="AM50" s="15">
        <f t="shared" si="0"/>
        <v>100</v>
      </c>
    </row>
    <row r="51" spans="1:39" outlineLevel="1">
      <c r="A51" s="11" t="s">
        <v>70</v>
      </c>
      <c r="B51" s="41" t="s">
        <v>69</v>
      </c>
      <c r="C51" s="11" t="s">
        <v>6</v>
      </c>
      <c r="D51" s="11" t="s">
        <v>8</v>
      </c>
      <c r="E51" s="11" t="s">
        <v>6</v>
      </c>
      <c r="F51" s="11" t="s">
        <v>6</v>
      </c>
      <c r="G51" s="12"/>
      <c r="H51" s="12"/>
      <c r="I51" s="12"/>
      <c r="J51" s="12"/>
      <c r="K51" s="12"/>
      <c r="L51" s="13">
        <v>0</v>
      </c>
      <c r="M51" s="37">
        <v>35317.4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37">
        <v>0</v>
      </c>
      <c r="V51" s="37">
        <v>0</v>
      </c>
      <c r="W51" s="37">
        <v>0</v>
      </c>
      <c r="X51" s="37">
        <v>0</v>
      </c>
      <c r="Y51" s="37">
        <v>0</v>
      </c>
      <c r="Z51" s="37">
        <v>0</v>
      </c>
      <c r="AA51" s="37">
        <v>0</v>
      </c>
      <c r="AB51" s="37">
        <v>0</v>
      </c>
      <c r="AC51" s="37">
        <v>33769.199999999997</v>
      </c>
      <c r="AD51" s="13">
        <v>0</v>
      </c>
      <c r="AE51" s="13">
        <v>0</v>
      </c>
      <c r="AF51" s="13">
        <v>33189.390700000004</v>
      </c>
      <c r="AG51" s="13">
        <v>-33189.390700000004</v>
      </c>
      <c r="AH51" s="13">
        <v>0</v>
      </c>
      <c r="AI51" s="14">
        <v>0.99096177008906583</v>
      </c>
      <c r="AJ51" s="13">
        <v>0</v>
      </c>
      <c r="AK51" s="14">
        <v>5.6430146561251382</v>
      </c>
      <c r="AL51" s="13">
        <v>0</v>
      </c>
      <c r="AM51" s="15">
        <f t="shared" si="0"/>
        <v>95.616325097543978</v>
      </c>
    </row>
    <row r="52" spans="1:39" outlineLevel="1">
      <c r="A52" s="11">
        <v>1006</v>
      </c>
      <c r="B52" s="41" t="s">
        <v>88</v>
      </c>
      <c r="C52" s="11"/>
      <c r="D52" s="11"/>
      <c r="E52" s="11"/>
      <c r="F52" s="11"/>
      <c r="G52" s="12"/>
      <c r="H52" s="12"/>
      <c r="I52" s="12"/>
      <c r="J52" s="12"/>
      <c r="K52" s="12"/>
      <c r="L52" s="13"/>
      <c r="M52" s="37">
        <v>110.7</v>
      </c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>
        <v>110.7</v>
      </c>
      <c r="AD52" s="13"/>
      <c r="AE52" s="13"/>
      <c r="AF52" s="13"/>
      <c r="AG52" s="13"/>
      <c r="AH52" s="13"/>
      <c r="AI52" s="14"/>
      <c r="AJ52" s="13"/>
      <c r="AK52" s="14"/>
      <c r="AL52" s="13"/>
      <c r="AM52" s="15">
        <f t="shared" si="0"/>
        <v>100</v>
      </c>
    </row>
    <row r="53" spans="1:39">
      <c r="A53" s="26" t="s">
        <v>72</v>
      </c>
      <c r="B53" s="42" t="s">
        <v>71</v>
      </c>
      <c r="C53" s="26" t="s">
        <v>6</v>
      </c>
      <c r="D53" s="26" t="s">
        <v>8</v>
      </c>
      <c r="E53" s="26" t="s">
        <v>6</v>
      </c>
      <c r="F53" s="26" t="s">
        <v>6</v>
      </c>
      <c r="G53" s="27"/>
      <c r="H53" s="27"/>
      <c r="I53" s="27"/>
      <c r="J53" s="27"/>
      <c r="K53" s="27"/>
      <c r="L53" s="28">
        <v>0</v>
      </c>
      <c r="M53" s="38">
        <f>M54</f>
        <v>114.1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f>AC54</f>
        <v>114.1</v>
      </c>
      <c r="AD53" s="28">
        <v>0</v>
      </c>
      <c r="AE53" s="28">
        <v>0</v>
      </c>
      <c r="AF53" s="28">
        <v>252.1516</v>
      </c>
      <c r="AG53" s="28">
        <v>-252.1516</v>
      </c>
      <c r="AH53" s="28">
        <v>0</v>
      </c>
      <c r="AI53" s="29">
        <v>0.33210178331533335</v>
      </c>
      <c r="AJ53" s="28">
        <v>0</v>
      </c>
      <c r="AK53" s="29">
        <v>0.33210178331533335</v>
      </c>
      <c r="AL53" s="28">
        <v>0</v>
      </c>
      <c r="AM53" s="30">
        <f t="shared" si="0"/>
        <v>100</v>
      </c>
    </row>
    <row r="54" spans="1:39" ht="17.25" customHeight="1" outlineLevel="1">
      <c r="A54" s="11" t="s">
        <v>74</v>
      </c>
      <c r="B54" s="41" t="s">
        <v>73</v>
      </c>
      <c r="C54" s="11" t="s">
        <v>6</v>
      </c>
      <c r="D54" s="11" t="s">
        <v>8</v>
      </c>
      <c r="E54" s="11" t="s">
        <v>6</v>
      </c>
      <c r="F54" s="11" t="s">
        <v>6</v>
      </c>
      <c r="G54" s="12"/>
      <c r="H54" s="12"/>
      <c r="I54" s="12"/>
      <c r="J54" s="12"/>
      <c r="K54" s="12"/>
      <c r="L54" s="13">
        <v>0</v>
      </c>
      <c r="M54" s="37">
        <v>114.1</v>
      </c>
      <c r="N54" s="37">
        <v>0</v>
      </c>
      <c r="O54" s="37">
        <v>0</v>
      </c>
      <c r="P54" s="37">
        <v>0</v>
      </c>
      <c r="Q54" s="37">
        <v>0</v>
      </c>
      <c r="R54" s="37">
        <v>0</v>
      </c>
      <c r="S54" s="37">
        <v>0</v>
      </c>
      <c r="T54" s="37">
        <v>0</v>
      </c>
      <c r="U54" s="37">
        <v>0</v>
      </c>
      <c r="V54" s="37">
        <v>0</v>
      </c>
      <c r="W54" s="37">
        <v>0</v>
      </c>
      <c r="X54" s="37">
        <v>0</v>
      </c>
      <c r="Y54" s="37">
        <v>0</v>
      </c>
      <c r="Z54" s="37">
        <v>0</v>
      </c>
      <c r="AA54" s="37">
        <v>0</v>
      </c>
      <c r="AB54" s="37">
        <v>0</v>
      </c>
      <c r="AC54" s="37">
        <v>114.1</v>
      </c>
      <c r="AD54" s="13">
        <v>0</v>
      </c>
      <c r="AE54" s="13">
        <v>0</v>
      </c>
      <c r="AF54" s="13">
        <v>84.26</v>
      </c>
      <c r="AG54" s="13">
        <v>-84.26</v>
      </c>
      <c r="AH54" s="13">
        <v>0</v>
      </c>
      <c r="AI54" s="14">
        <v>1</v>
      </c>
      <c r="AJ54" s="13">
        <v>0</v>
      </c>
      <c r="AK54" s="14">
        <v>1</v>
      </c>
      <c r="AL54" s="13">
        <v>0</v>
      </c>
      <c r="AM54" s="15">
        <f t="shared" si="0"/>
        <v>100</v>
      </c>
    </row>
    <row r="55" spans="1:39" ht="12.75" customHeight="1">
      <c r="A55" s="16"/>
      <c r="B55" s="46" t="s">
        <v>75</v>
      </c>
      <c r="C55" s="47"/>
      <c r="D55" s="47"/>
      <c r="E55" s="47"/>
      <c r="F55" s="47"/>
      <c r="G55" s="47"/>
      <c r="H55" s="47"/>
      <c r="I55" s="47"/>
      <c r="J55" s="47"/>
      <c r="K55" s="47"/>
      <c r="L55" s="17">
        <v>0</v>
      </c>
      <c r="M55" s="39">
        <f>M15+M22+M24+M27+M33+M38+M45+M48+M53</f>
        <v>771306.5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39">
        <v>0</v>
      </c>
      <c r="U55" s="39">
        <v>0</v>
      </c>
      <c r="V55" s="39">
        <v>0</v>
      </c>
      <c r="W55" s="39">
        <v>0</v>
      </c>
      <c r="X55" s="39">
        <v>0</v>
      </c>
      <c r="Y55" s="39">
        <v>0</v>
      </c>
      <c r="Z55" s="39">
        <v>0</v>
      </c>
      <c r="AA55" s="39">
        <v>0</v>
      </c>
      <c r="AB55" s="39">
        <v>0</v>
      </c>
      <c r="AC55" s="39">
        <f>AC15+AC22+AC24+AC27+AC33+AC38+AC45+AC48+AC53</f>
        <v>755063.7</v>
      </c>
      <c r="AD55" s="17">
        <v>0</v>
      </c>
      <c r="AE55" s="17">
        <v>0</v>
      </c>
      <c r="AF55" s="17">
        <v>478514.03850000002</v>
      </c>
      <c r="AG55" s="17">
        <v>-478514.03850000002</v>
      </c>
      <c r="AH55" s="17">
        <v>0</v>
      </c>
      <c r="AI55" s="18">
        <v>0.92882517315550084</v>
      </c>
      <c r="AJ55" s="17">
        <v>0</v>
      </c>
      <c r="AK55" s="18">
        <v>4.6618767870898488</v>
      </c>
      <c r="AL55" s="17">
        <v>0</v>
      </c>
      <c r="AM55" s="15">
        <f>AC55/M55*100</f>
        <v>97.894118615621679</v>
      </c>
    </row>
    <row r="56" spans="1:39" ht="12.75" customHeigh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3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32"/>
      <c r="AD56" s="2"/>
      <c r="AE56" s="2"/>
      <c r="AF56" s="2" t="s">
        <v>1</v>
      </c>
      <c r="AG56" s="2"/>
      <c r="AH56" s="2"/>
      <c r="AI56" s="2"/>
      <c r="AJ56" s="2"/>
      <c r="AK56" s="2"/>
      <c r="AL56" s="2"/>
      <c r="AM56" s="2"/>
    </row>
    <row r="57" spans="1:39">
      <c r="B57" s="44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2"/>
    </row>
    <row r="58" spans="1:39">
      <c r="M58" s="35"/>
    </row>
  </sheetData>
  <mergeCells count="48">
    <mergeCell ref="B9:AM10"/>
    <mergeCell ref="M1:AM1"/>
    <mergeCell ref="M2:AM2"/>
    <mergeCell ref="M3:AM3"/>
    <mergeCell ref="B13:B14"/>
    <mergeCell ref="C13:C14"/>
    <mergeCell ref="K13:K14"/>
    <mergeCell ref="L13:L14"/>
    <mergeCell ref="S13:S14"/>
    <mergeCell ref="P13:P14"/>
    <mergeCell ref="Y13:Y14"/>
    <mergeCell ref="B12:AM12"/>
    <mergeCell ref="AM13:AM14"/>
    <mergeCell ref="M4:AM4"/>
    <mergeCell ref="M5:AM5"/>
    <mergeCell ref="M8:AM8"/>
    <mergeCell ref="A13:A14"/>
    <mergeCell ref="D13:D14"/>
    <mergeCell ref="E13:E14"/>
    <mergeCell ref="Z13:Z14"/>
    <mergeCell ref="G13:G14"/>
    <mergeCell ref="H13:H14"/>
    <mergeCell ref="I13:I14"/>
    <mergeCell ref="J13:J14"/>
    <mergeCell ref="M13:M14"/>
    <mergeCell ref="X13:X14"/>
    <mergeCell ref="O13:O14"/>
    <mergeCell ref="N13:N14"/>
    <mergeCell ref="U13:U14"/>
    <mergeCell ref="W13:W14"/>
    <mergeCell ref="Q13:Q14"/>
    <mergeCell ref="R13:R14"/>
    <mergeCell ref="M6:AM6"/>
    <mergeCell ref="M7:AM7"/>
    <mergeCell ref="B57:AB57"/>
    <mergeCell ref="B55:K55"/>
    <mergeCell ref="AL13:AL14"/>
    <mergeCell ref="AH13:AH14"/>
    <mergeCell ref="AG13:AG14"/>
    <mergeCell ref="AI13:AI14"/>
    <mergeCell ref="AJ13:AJ14"/>
    <mergeCell ref="AK13:AK14"/>
    <mergeCell ref="AE13:AE14"/>
    <mergeCell ref="AC13:AC14"/>
    <mergeCell ref="AD13:AD14"/>
    <mergeCell ref="AA13:AA14"/>
    <mergeCell ref="T13:T14"/>
    <mergeCell ref="F13:F14"/>
  </mergeCells>
  <pageMargins left="0.59055118110236227" right="0.59055118110236227" top="0.6" bottom="0.31" header="0.19685039370078741" footer="0.26"/>
  <pageSetup paperSize="9" scale="80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0FC6B298CA3E409B89AD831D1B18AC&lt;/Code&gt;&#10;  &lt;ObjectCode&gt;SQUERY_ANAL_ISP_BUDG&lt;/ObjectCode&gt;&#10;  &lt;DocName&gt;Функциональная с исполнением&lt;/DocName&gt;&#10;  &lt;VariantName&gt;Функциональная с исполнением&lt;/VariantName&gt;&#10;  &lt;VariantLink&gt;975724&lt;/VariantLink&gt;&#10;  &lt;ReportLink&gt;216853&lt;/ReportLink&gt;&#10;  &lt;Note&gt;01.01.2017 - 31.12.2017&#10;&lt;/Note&gt;&#10;  &lt;SilentMode&gt;false&lt;/SilentMode&gt;&#10;  &lt;DateInfo&gt;&#10;    &lt;string&gt;01.01.2017&lt;/string&gt;&#10;    &lt;string&gt;31.12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BDCE7EBF-5955-4826-9A80-869D4B6982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KULPUINA\Admin</dc:creator>
  <cp:lastModifiedBy>User</cp:lastModifiedBy>
  <cp:lastPrinted>2022-03-21T04:30:30Z</cp:lastPrinted>
  <dcterms:created xsi:type="dcterms:W3CDTF">2018-06-08T08:20:00Z</dcterms:created>
  <dcterms:modified xsi:type="dcterms:W3CDTF">2022-03-24T06:03:47Z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Функциональная с исполнением</vt:lpwstr>
  </property>
  <property fmtid="{D5CDD505-2E9C-101B-9397-08002B2CF9AE}" pid="3" name="Версия клиента">
    <vt:lpwstr>18.1.6.4020</vt:lpwstr>
  </property>
  <property fmtid="{D5CDD505-2E9C-101B-9397-08002B2CF9AE}" pid="4" name="Версия базы">
    <vt:lpwstr>17.4.4504.0</vt:lpwstr>
  </property>
  <property fmtid="{D5CDD505-2E9C-101B-9397-08002B2CF9AE}" pid="5" name="Тип сервера">
    <vt:lpwstr>MSSQL</vt:lpwstr>
  </property>
  <property fmtid="{D5CDD505-2E9C-101B-9397-08002B2CF9AE}" pid="6" name="Сервер">
    <vt:lpwstr>BUDGETSQL</vt:lpwstr>
  </property>
  <property fmtid="{D5CDD505-2E9C-101B-9397-08002B2CF9AE}" pid="7" name="База">
    <vt:lpwstr>bks2017r</vt:lpwstr>
  </property>
  <property fmtid="{D5CDD505-2E9C-101B-9397-08002B2CF9AE}" pid="8" name="Пользователь">
    <vt:lpwstr>b24_suvorova_np</vt:lpwstr>
  </property>
  <property fmtid="{D5CDD505-2E9C-101B-9397-08002B2CF9AE}" pid="9" name="Шаблон">
    <vt:lpwstr>sqr_info_isp_budg_2016.xlt</vt:lpwstr>
  </property>
  <property fmtid="{D5CDD505-2E9C-101B-9397-08002B2CF9AE}" pid="10" name="Имя варианта">
    <vt:lpwstr>Функциональная с исполнением</vt:lpwstr>
  </property>
  <property fmtid="{D5CDD505-2E9C-101B-9397-08002B2CF9AE}" pid="11" name="Код отчета">
    <vt:lpwstr>0FC6B298CA3E409B89AD831D1B18AC</vt:lpwstr>
  </property>
  <property fmtid="{D5CDD505-2E9C-101B-9397-08002B2CF9AE}" pid="12" name="Локальная база">
    <vt:lpwstr>не используется</vt:lpwstr>
  </property>
</Properties>
</file>